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5" yWindow="-15" windowWidth="11895" windowHeight="6180" activeTab="1"/>
  </bookViews>
  <sheets>
    <sheet name="Chart1" sheetId="4" r:id="rId1"/>
    <sheet name="Sheet1" sheetId="1" r:id="rId2"/>
    <sheet name="Sheet2" sheetId="2" r:id="rId3"/>
    <sheet name="Sheet3" sheetId="3" r:id="rId4"/>
  </sheets>
  <definedNames>
    <definedName name="_xlnm.Print_Area" localSheetId="1">Sheet1!$A$1:$K$100</definedName>
  </definedNames>
  <calcPr calcId="124519"/>
</workbook>
</file>

<file path=xl/calcChain.xml><?xml version="1.0" encoding="utf-8"?>
<calcChain xmlns="http://schemas.openxmlformats.org/spreadsheetml/2006/main">
  <c r="I96" i="1"/>
  <c r="I95"/>
  <c r="I94"/>
  <c r="I93"/>
  <c r="I92"/>
  <c r="I91"/>
  <c r="H96"/>
  <c r="H95"/>
  <c r="H94"/>
  <c r="H93"/>
  <c r="H92"/>
  <c r="H91"/>
  <c r="D66"/>
  <c r="D74"/>
  <c r="D77" s="1"/>
  <c r="I89"/>
  <c r="H89"/>
  <c r="I66"/>
  <c r="I74"/>
  <c r="I77" s="1"/>
  <c r="H66"/>
  <c r="H74"/>
  <c r="H77"/>
  <c r="G66"/>
  <c r="G74" s="1"/>
  <c r="G77" s="1"/>
  <c r="F66"/>
  <c r="F74" s="1"/>
  <c r="F77" s="1"/>
  <c r="E66"/>
  <c r="E74"/>
  <c r="E77" s="1"/>
  <c r="I70"/>
  <c r="H70"/>
  <c r="G70"/>
  <c r="E70"/>
  <c r="D70"/>
  <c r="I56"/>
  <c r="I62" s="1"/>
  <c r="H56"/>
  <c r="H62" s="1"/>
  <c r="G56"/>
  <c r="G62" s="1"/>
  <c r="F56"/>
  <c r="F62" s="1"/>
  <c r="E56"/>
  <c r="E62" s="1"/>
  <c r="D56"/>
  <c r="D62" s="1"/>
  <c r="C18"/>
  <c r="C17"/>
  <c r="C16"/>
  <c r="C15"/>
  <c r="C14"/>
  <c r="C24"/>
  <c r="C23"/>
  <c r="C22"/>
  <c r="C21"/>
  <c r="C20"/>
  <c r="C19"/>
  <c r="M51" i="2"/>
  <c r="K51"/>
  <c r="I51"/>
  <c r="G51"/>
  <c r="G52"/>
  <c r="G50"/>
  <c r="G41"/>
  <c r="G46"/>
  <c r="R49"/>
  <c r="R40"/>
  <c r="R45" s="1"/>
  <c r="R43"/>
  <c r="Q49"/>
  <c r="Q40"/>
  <c r="Q43"/>
  <c r="Q45"/>
  <c r="P49"/>
  <c r="P40"/>
  <c r="P43"/>
  <c r="P45"/>
  <c r="O49"/>
  <c r="O40"/>
  <c r="O43"/>
  <c r="O45"/>
  <c r="M44"/>
  <c r="K44"/>
  <c r="I44"/>
  <c r="G44"/>
  <c r="M42"/>
  <c r="K42"/>
  <c r="I42"/>
  <c r="G42"/>
  <c r="M45"/>
  <c r="K45"/>
  <c r="I45"/>
  <c r="G45"/>
  <c r="F70" i="1" l="1"/>
</calcChain>
</file>

<file path=xl/sharedStrings.xml><?xml version="1.0" encoding="utf-8"?>
<sst xmlns="http://schemas.openxmlformats.org/spreadsheetml/2006/main" count="105" uniqueCount="86">
  <si>
    <t>draft</t>
  </si>
  <si>
    <t>a</t>
  </si>
  <si>
    <t>b</t>
  </si>
  <si>
    <t xml:space="preserve">SHIVA CEMENT PREHEATER </t>
  </si>
  <si>
    <t>Stage</t>
  </si>
  <si>
    <t>1-top</t>
  </si>
  <si>
    <t>twin</t>
  </si>
  <si>
    <t>bottom</t>
  </si>
  <si>
    <t>D</t>
  </si>
  <si>
    <t>d</t>
  </si>
  <si>
    <t>a*b</t>
  </si>
  <si>
    <t>c</t>
  </si>
  <si>
    <t>e</t>
  </si>
  <si>
    <t>e-area</t>
  </si>
  <si>
    <t>h</t>
  </si>
  <si>
    <t>a/d</t>
  </si>
  <si>
    <t>b/d</t>
  </si>
  <si>
    <t>e/d</t>
  </si>
  <si>
    <t>h/d</t>
  </si>
  <si>
    <t>standard</t>
  </si>
  <si>
    <t>mmcc</t>
  </si>
  <si>
    <t>O</t>
  </si>
  <si>
    <t>included</t>
  </si>
  <si>
    <t>angle</t>
  </si>
  <si>
    <t>std</t>
  </si>
  <si>
    <t>top</t>
  </si>
  <si>
    <t>50/30</t>
  </si>
  <si>
    <t>a/2</t>
  </si>
  <si>
    <t>area</t>
  </si>
  <si>
    <t>riser duct</t>
  </si>
  <si>
    <t>width</t>
  </si>
  <si>
    <t>depth</t>
  </si>
  <si>
    <t>basis</t>
  </si>
  <si>
    <t xml:space="preserve">draft </t>
  </si>
  <si>
    <t>mmwg</t>
  </si>
  <si>
    <t>multiplying</t>
  </si>
  <si>
    <t>factor</t>
  </si>
  <si>
    <t>m -excess</t>
  </si>
  <si>
    <t>exhaust gas</t>
  </si>
  <si>
    <t>air factor</t>
  </si>
  <si>
    <t>total exhaust</t>
  </si>
  <si>
    <t>factor due to</t>
  </si>
  <si>
    <t>temp.</t>
  </si>
  <si>
    <t>gas flow in each</t>
  </si>
  <si>
    <t>o c</t>
  </si>
  <si>
    <t>mm wg</t>
  </si>
  <si>
    <t>point</t>
  </si>
  <si>
    <t xml:space="preserve">temp. </t>
  </si>
  <si>
    <t xml:space="preserve">altitude </t>
  </si>
  <si>
    <t>sea level</t>
  </si>
  <si>
    <t>case1</t>
  </si>
  <si>
    <t>kcal/kg</t>
  </si>
  <si>
    <t>clinker</t>
  </si>
  <si>
    <t>case2</t>
  </si>
  <si>
    <t>case 3</t>
  </si>
  <si>
    <t>total</t>
  </si>
  <si>
    <t xml:space="preserve">useful calorific value of coal  </t>
  </si>
  <si>
    <t>kiln feed</t>
  </si>
  <si>
    <t>by bucket elevator; conveying air nil</t>
  </si>
  <si>
    <t>sp. fuel</t>
  </si>
  <si>
    <t>consumption</t>
  </si>
  <si>
    <t>cas 2</t>
  </si>
  <si>
    <t>case3</t>
  </si>
  <si>
    <t xml:space="preserve">sp.fuel consumption </t>
  </si>
  <si>
    <t>flow in</t>
  </si>
  <si>
    <t xml:space="preserve">total </t>
  </si>
  <si>
    <t>as above</t>
  </si>
  <si>
    <r>
      <t>CO</t>
    </r>
    <r>
      <rPr>
        <vertAlign val="subscript"/>
        <sz val="10"/>
        <rFont val="Arial"/>
        <family val="2"/>
      </rPr>
      <t>2</t>
    </r>
    <r>
      <rPr>
        <sz val="10"/>
        <rFont val="Arial"/>
      </rPr>
      <t xml:space="preserve"> nm</t>
    </r>
    <r>
      <rPr>
        <vertAlign val="superscript"/>
        <sz val="10"/>
        <rFont val="Arial"/>
        <family val="2"/>
      </rPr>
      <t>3</t>
    </r>
    <r>
      <rPr>
        <sz val="10"/>
        <rFont val="Arial"/>
      </rPr>
      <t>/kg</t>
    </r>
  </si>
  <si>
    <r>
      <t>air nm</t>
    </r>
    <r>
      <rPr>
        <vertAlign val="superscript"/>
        <sz val="10"/>
        <rFont val="Arial"/>
        <family val="2"/>
      </rPr>
      <t>3</t>
    </r>
    <r>
      <rPr>
        <sz val="10"/>
        <rFont val="Arial"/>
      </rPr>
      <t>/kg</t>
    </r>
  </si>
  <si>
    <r>
      <t>gas nm</t>
    </r>
    <r>
      <rPr>
        <vertAlign val="superscript"/>
        <sz val="10"/>
        <rFont val="Arial"/>
        <family val="2"/>
      </rPr>
      <t>3</t>
    </r>
    <r>
      <rPr>
        <sz val="10"/>
        <rFont val="Arial"/>
      </rPr>
      <t>/kg</t>
    </r>
  </si>
  <si>
    <t>This work out can also be used to size preheater cyclones, inlet and outlet areas and down comer duct etc.</t>
  </si>
  <si>
    <r>
      <t>by air lift, conveying air 0.1nm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/kg</t>
    </r>
  </si>
  <si>
    <t>m</t>
  </si>
  <si>
    <t xml:space="preserve">sp. fuel </t>
  </si>
  <si>
    <r>
      <t>vol. nm</t>
    </r>
    <r>
      <rPr>
        <vertAlign val="superscript"/>
        <sz val="10"/>
        <rFont val="Arial"/>
        <family val="2"/>
      </rPr>
      <t>3</t>
    </r>
    <r>
      <rPr>
        <sz val="10"/>
        <rFont val="Arial"/>
      </rPr>
      <t>/kg</t>
    </r>
  </si>
  <si>
    <t>conveying</t>
  </si>
  <si>
    <t xml:space="preserve">conveying </t>
  </si>
  <si>
    <r>
      <t>converting flows in nm</t>
    </r>
    <r>
      <rPr>
        <b/>
        <vertAlign val="superscript"/>
        <sz val="10"/>
        <rFont val="Arial"/>
        <family val="2"/>
      </rPr>
      <t>3</t>
    </r>
    <r>
      <rPr>
        <b/>
        <sz val="10"/>
        <rFont val="Arial"/>
        <family val="2"/>
      </rPr>
      <t xml:space="preserve"> into actual volumes</t>
    </r>
  </si>
  <si>
    <r>
      <t>kiln feed conveyed by air lift, conveying air -0.1nm</t>
    </r>
    <r>
      <rPr>
        <b/>
        <vertAlign val="superscript"/>
        <sz val="10"/>
        <rFont val="Arial"/>
        <family val="2"/>
      </rPr>
      <t>3</t>
    </r>
    <r>
      <rPr>
        <b/>
        <sz val="10"/>
        <rFont val="Arial"/>
        <family val="2"/>
      </rPr>
      <t>/kg</t>
    </r>
  </si>
  <si>
    <r>
      <t>nm</t>
    </r>
    <r>
      <rPr>
        <vertAlign val="superscript"/>
        <sz val="10"/>
        <rFont val="Arial"/>
        <family val="2"/>
      </rPr>
      <t>3</t>
    </r>
    <r>
      <rPr>
        <sz val="10"/>
        <rFont val="Arial"/>
      </rPr>
      <t>/sec</t>
    </r>
  </si>
  <si>
    <t xml:space="preserve">           Capacity tpd</t>
  </si>
  <si>
    <t xml:space="preserve">             clinker in kg/sec</t>
  </si>
  <si>
    <r>
      <t>stage in m</t>
    </r>
    <r>
      <rPr>
        <b/>
        <vertAlign val="superscript"/>
        <sz val="10"/>
        <rFont val="Arial"/>
        <family val="2"/>
      </rPr>
      <t>3</t>
    </r>
    <r>
      <rPr>
        <b/>
        <sz val="10"/>
        <rFont val="Arial"/>
        <family val="2"/>
      </rPr>
      <t>/sec.</t>
    </r>
  </si>
  <si>
    <r>
      <t>m</t>
    </r>
    <r>
      <rPr>
        <vertAlign val="superscript"/>
        <sz val="10"/>
        <rFont val="Arial"/>
        <family val="2"/>
      </rPr>
      <t>3</t>
    </r>
    <r>
      <rPr>
        <sz val="10"/>
        <rFont val="Arial"/>
      </rPr>
      <t>/sec</t>
    </r>
  </si>
  <si>
    <t>Examples</t>
  </si>
  <si>
    <t>975 kcal/kg</t>
  </si>
</sst>
</file>

<file path=xl/styles.xml><?xml version="1.0" encoding="utf-8"?>
<styleSheet xmlns="http://schemas.openxmlformats.org/spreadsheetml/2006/main">
  <numFmts count="1">
    <numFmt numFmtId="166" formatCode="0.000"/>
  </numFmts>
  <fonts count="9">
    <font>
      <sz val="10"/>
      <name val="Arial"/>
    </font>
    <font>
      <i/>
      <sz val="10"/>
      <name val="Arial"/>
      <family val="2"/>
    </font>
    <font>
      <sz val="10"/>
      <name val="Arial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vertAlign val="superscript"/>
      <sz val="10"/>
      <name val="Arial"/>
      <family val="2"/>
    </font>
    <font>
      <vertAlign val="subscript"/>
      <sz val="10"/>
      <name val="Arial"/>
      <family val="2"/>
    </font>
    <font>
      <b/>
      <vertAlign val="superscript"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166" fontId="0" fillId="0" borderId="0" xfId="0" applyNumberFormat="1"/>
    <xf numFmtId="2" fontId="0" fillId="0" borderId="0" xfId="0" applyNumberFormat="1"/>
    <xf numFmtId="0" fontId="1" fillId="0" borderId="0" xfId="0" applyFont="1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166" fontId="4" fillId="0" borderId="0" xfId="0" applyNumberFormat="1" applyFont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166" fontId="4" fillId="0" borderId="0" xfId="0" applyNumberFormat="1" applyFont="1" applyAlignment="1">
      <alignment horizontal="center"/>
    </xf>
    <xf numFmtId="14" fontId="0" fillId="0" borderId="0" xfId="0" applyNumberFormat="1" applyAlignment="1">
      <alignment horizontal="left"/>
    </xf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0" fillId="2" borderId="1" xfId="0" applyFill="1" applyBorder="1" applyAlignment="1">
      <alignment horizontal="center"/>
    </xf>
    <xf numFmtId="166" fontId="5" fillId="3" borderId="1" xfId="0" applyNumberFormat="1" applyFont="1" applyFill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5" fillId="0" borderId="1" xfId="0" applyFont="1" applyBorder="1" applyAlignment="1">
      <alignment horizontal="center"/>
    </xf>
    <xf numFmtId="166" fontId="0" fillId="0" borderId="1" xfId="0" applyNumberFormat="1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166" fontId="0" fillId="3" borderId="1" xfId="0" applyNumberFormat="1" applyFill="1" applyBorder="1" applyAlignment="1">
      <alignment horizontal="center"/>
    </xf>
    <xf numFmtId="166" fontId="4" fillId="3" borderId="1" xfId="0" applyNumberFormat="1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166" fontId="4" fillId="0" borderId="1" xfId="0" applyNumberFormat="1" applyFont="1" applyBorder="1" applyAlignment="1">
      <alignment horizontal="center"/>
    </xf>
    <xf numFmtId="166" fontId="4" fillId="0" borderId="1" xfId="0" applyNumberFormat="1" applyFont="1" applyBorder="1"/>
    <xf numFmtId="0" fontId="0" fillId="2" borderId="2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/>
    <xf numFmtId="0" fontId="0" fillId="0" borderId="4" xfId="0" applyBorder="1"/>
    <xf numFmtId="166" fontId="0" fillId="3" borderId="2" xfId="0" applyNumberFormat="1" applyFill="1" applyBorder="1" applyAlignment="1">
      <alignment horizontal="center"/>
    </xf>
    <xf numFmtId="0" fontId="0" fillId="0" borderId="5" xfId="0" applyBorder="1"/>
    <xf numFmtId="166" fontId="4" fillId="3" borderId="2" xfId="0" applyNumberFormat="1" applyFont="1" applyFill="1" applyBorder="1" applyAlignment="1">
      <alignment horizontal="center"/>
    </xf>
    <xf numFmtId="166" fontId="4" fillId="2" borderId="1" xfId="0" applyNumberFormat="1" applyFont="1" applyFill="1" applyBorder="1" applyAlignment="1">
      <alignment horizontal="center"/>
    </xf>
    <xf numFmtId="2" fontId="0" fillId="3" borderId="1" xfId="0" applyNumberFormat="1" applyFill="1" applyBorder="1" applyAlignment="1">
      <alignment horizontal="center"/>
    </xf>
    <xf numFmtId="0" fontId="5" fillId="0" borderId="0" xfId="0" applyFont="1" applyAlignment="1"/>
    <xf numFmtId="0" fontId="4" fillId="0" borderId="6" xfId="0" applyFont="1" applyBorder="1"/>
    <xf numFmtId="0" fontId="4" fillId="0" borderId="3" xfId="0" applyFont="1" applyBorder="1" applyAlignment="1">
      <alignment horizontal="center"/>
    </xf>
    <xf numFmtId="0" fontId="4" fillId="0" borderId="2" xfId="0" applyFont="1" applyBorder="1"/>
    <xf numFmtId="0" fontId="4" fillId="0" borderId="4" xfId="0" applyFont="1" applyBorder="1" applyAlignment="1">
      <alignment horizontal="center"/>
    </xf>
    <xf numFmtId="0" fontId="4" fillId="0" borderId="4" xfId="0" applyFont="1" applyBorder="1"/>
    <xf numFmtId="0" fontId="5" fillId="0" borderId="0" xfId="0" applyFont="1" applyBorder="1" applyAlignment="1">
      <alignment horizontal="center"/>
    </xf>
    <xf numFmtId="2" fontId="0" fillId="4" borderId="0" xfId="0" applyNumberFormat="1" applyFill="1" applyBorder="1" applyAlignment="1">
      <alignment horizontal="center"/>
    </xf>
    <xf numFmtId="166" fontId="0" fillId="4" borderId="0" xfId="0" applyNumberForma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5" fillId="0" borderId="0" xfId="0" applyFont="1" applyAlignment="1">
      <alignment horizontal="left"/>
    </xf>
    <xf numFmtId="0" fontId="4" fillId="0" borderId="6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2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>
        <c:manualLayout>
          <c:layoutTarget val="inner"/>
          <c:xMode val="edge"/>
          <c:yMode val="edge"/>
          <c:x val="5.5842812823164424E-2"/>
          <c:y val="3.5593220338983052E-2"/>
          <c:w val="0.83040330920372285"/>
          <c:h val="0.89491525423728813"/>
        </c:manualLayout>
      </c:layout>
      <c:scatterChart>
        <c:scatterStyle val="lineMarker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Val val="1"/>
          </c:dLbls>
          <c:xVal>
            <c:numRef>
              <c:f>Sheet1!$B$14:$B$24</c:f>
              <c:numCache>
                <c:formatCode>General</c:formatCode>
                <c:ptCount val="11"/>
                <c:pt idx="0">
                  <c:v>50</c:v>
                </c:pt>
                <c:pt idx="1">
                  <c:v>160</c:v>
                </c:pt>
                <c:pt idx="2">
                  <c:v>250</c:v>
                </c:pt>
                <c:pt idx="3">
                  <c:v>330</c:v>
                </c:pt>
                <c:pt idx="4">
                  <c:v>450</c:v>
                </c:pt>
                <c:pt idx="5">
                  <c:v>500</c:v>
                </c:pt>
                <c:pt idx="6">
                  <c:v>200</c:v>
                </c:pt>
                <c:pt idx="7">
                  <c:v>300</c:v>
                </c:pt>
                <c:pt idx="8">
                  <c:v>400</c:v>
                </c:pt>
                <c:pt idx="9">
                  <c:v>600</c:v>
                </c:pt>
                <c:pt idx="10">
                  <c:v>550</c:v>
                </c:pt>
              </c:numCache>
            </c:numRef>
          </c:xVal>
          <c:yVal>
            <c:numRef>
              <c:f>Sheet1!$C$14:$C$24</c:f>
              <c:numCache>
                <c:formatCode>0.000</c:formatCode>
                <c:ptCount val="11"/>
                <c:pt idx="0">
                  <c:v>1.004861448711716</c:v>
                </c:pt>
                <c:pt idx="1">
                  <c:v>1.0157248157248158</c:v>
                </c:pt>
                <c:pt idx="2">
                  <c:v>1.0247892910262766</c:v>
                </c:pt>
                <c:pt idx="3">
                  <c:v>1.0329835082458771</c:v>
                </c:pt>
                <c:pt idx="4">
                  <c:v>1.0455235204855842</c:v>
                </c:pt>
                <c:pt idx="5">
                  <c:v>1.050838840874428</c:v>
                </c:pt>
                <c:pt idx="6">
                  <c:v>1.0197335964479526</c:v>
                </c:pt>
                <c:pt idx="7">
                  <c:v>1.0298953662182362</c:v>
                </c:pt>
                <c:pt idx="8">
                  <c:v>1.0402617010568695</c:v>
                </c:pt>
                <c:pt idx="9">
                  <c:v>1.0616332819722649</c:v>
                </c:pt>
                <c:pt idx="10">
                  <c:v>1.0562084823709761</c:v>
                </c:pt>
              </c:numCache>
            </c:numRef>
          </c:yVal>
        </c:ser>
        <c:dLbls>
          <c:showVal val="1"/>
        </c:dLbls>
        <c:axId val="104540416"/>
        <c:axId val="104550400"/>
      </c:scatterChart>
      <c:valAx>
        <c:axId val="104540416"/>
        <c:scaling>
          <c:orientation val="minMax"/>
        </c:scaling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4550400"/>
        <c:crosses val="autoZero"/>
        <c:crossBetween val="midCat"/>
      </c:valAx>
      <c:valAx>
        <c:axId val="104550400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4540416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91003102378490175"/>
          <c:y val="0.46440677966101696"/>
          <c:w val="8.583247156153051E-2"/>
          <c:h val="3.7288135593220341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66" workbookViewId="0"/>
  </sheetViews>
  <pageMargins left="0.75" right="0.75" top="1" bottom="1" header="0.5" footer="0.5"/>
  <headerFooter alignWithMargins="0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10675" cy="561975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190500</xdr:colOff>
      <xdr:row>93</xdr:row>
      <xdr:rowOff>0</xdr:rowOff>
    </xdr:from>
    <xdr:ext cx="104775" cy="260639"/>
    <xdr:sp macro="" textlink="">
      <xdr:nvSpPr>
        <xdr:cNvPr id="1109" name="Text Box 85"/>
        <xdr:cNvSpPr txBox="1">
          <a:spLocks noChangeArrowheads="1"/>
        </xdr:cNvSpPr>
      </xdr:nvSpPr>
      <xdr:spPr bwMode="auto">
        <a:xfrm>
          <a:off x="7324725" y="2292667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>
    <xdr:from>
      <xdr:col>0</xdr:col>
      <xdr:colOff>0</xdr:colOff>
      <xdr:row>0</xdr:row>
      <xdr:rowOff>0</xdr:rowOff>
    </xdr:from>
    <xdr:to>
      <xdr:col>13</xdr:col>
      <xdr:colOff>123825</xdr:colOff>
      <xdr:row>0</xdr:row>
      <xdr:rowOff>2686050</xdr:rowOff>
    </xdr:to>
    <xdr:grpSp>
      <xdr:nvGrpSpPr>
        <xdr:cNvPr id="1111" name="Group 87"/>
        <xdr:cNvGrpSpPr>
          <a:grpSpLocks/>
        </xdr:cNvGrpSpPr>
      </xdr:nvGrpSpPr>
      <xdr:grpSpPr bwMode="auto">
        <a:xfrm>
          <a:off x="0" y="0"/>
          <a:ext cx="7232939" cy="2686050"/>
          <a:chOff x="2" y="1"/>
          <a:chExt cx="800" cy="282"/>
        </a:xfrm>
      </xdr:grpSpPr>
      <xdr:pic>
        <xdr:nvPicPr>
          <xdr:cNvPr id="1112" name="Picture 88" descr="active band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/>
          <a:srcRect/>
          <a:stretch>
            <a:fillRect/>
          </a:stretch>
        </xdr:blipFill>
        <xdr:spPr bwMode="auto">
          <a:xfrm>
            <a:off x="2" y="1"/>
            <a:ext cx="800" cy="282"/>
          </a:xfrm>
          <a:prstGeom prst="rect">
            <a:avLst/>
          </a:prstGeom>
          <a:noFill/>
        </xdr:spPr>
      </xdr:pic>
      <xdr:sp macro="" textlink="">
        <xdr:nvSpPr>
          <xdr:cNvPr id="1113" name="Text Box 89"/>
          <xdr:cNvSpPr txBox="1">
            <a:spLocks noChangeArrowheads="1"/>
          </xdr:cNvSpPr>
        </xdr:nvSpPr>
        <xdr:spPr bwMode="auto">
          <a:xfrm>
            <a:off x="6" y="7"/>
            <a:ext cx="722" cy="9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54864" tIns="36576" rIns="54864" bIns="36576" anchor="ctr" upright="1"/>
          <a:lstStyle/>
          <a:p>
            <a:pPr algn="ctr" rtl="1">
              <a:defRPr sz="1000"/>
            </a:pPr>
            <a:r>
              <a:rPr lang="en-US" sz="2100" b="1" i="0" strike="noStrike">
                <a:solidFill>
                  <a:srgbClr val="FFFFFF"/>
                </a:solidFill>
                <a:latin typeface="Tahoma"/>
                <a:ea typeface="Tahoma"/>
                <a:cs typeface="Tahoma"/>
              </a:rPr>
              <a:t>27  </a:t>
            </a:r>
            <a:r>
              <a:rPr lang="en-US" sz="2100" b="0" i="0" strike="noStrike">
                <a:solidFill>
                  <a:srgbClr val="FFFFFF"/>
                </a:solidFill>
                <a:latin typeface="Tahoma"/>
                <a:ea typeface="Tahoma"/>
                <a:cs typeface="Tahoma"/>
              </a:rPr>
              <a:t>PREHEATERS</a:t>
            </a:r>
          </a:p>
        </xdr:txBody>
      </xdr:sp>
      <xdr:sp macro="" textlink="">
        <xdr:nvSpPr>
          <xdr:cNvPr id="1114" name="Text Box 90"/>
          <xdr:cNvSpPr txBox="1">
            <a:spLocks noChangeArrowheads="1"/>
          </xdr:cNvSpPr>
        </xdr:nvSpPr>
        <xdr:spPr bwMode="auto">
          <a:xfrm>
            <a:off x="6" y="144"/>
            <a:ext cx="722" cy="9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45720" tIns="32004" rIns="45720" bIns="32004" anchor="ctr" upright="1"/>
          <a:lstStyle/>
          <a:p>
            <a:pPr algn="ctr" rtl="1">
              <a:defRPr sz="1000"/>
            </a:pPr>
            <a:r>
              <a:rPr lang="en-US" sz="1800" b="0" i="0" strike="noStrike">
                <a:solidFill>
                  <a:srgbClr val="FFFFFF"/>
                </a:solidFill>
                <a:latin typeface="Tahoma"/>
                <a:ea typeface="Tahoma"/>
                <a:cs typeface="Tahoma"/>
              </a:rPr>
              <a:t>w.1_67 Calculation of Flow Gases </a:t>
            </a:r>
          </a:p>
          <a:p>
            <a:pPr algn="ctr" rtl="1">
              <a:defRPr sz="1000"/>
            </a:pPr>
            <a:r>
              <a:rPr lang="en-US" sz="1800" b="0" i="0" strike="noStrike">
                <a:solidFill>
                  <a:srgbClr val="FFFFFF"/>
                </a:solidFill>
                <a:latin typeface="Tahoma"/>
                <a:ea typeface="Tahoma"/>
                <a:cs typeface="Tahoma"/>
              </a:rPr>
              <a:t>in Preheater</a:t>
            </a:r>
          </a:p>
        </xdr:txBody>
      </xdr:sp>
    </xdr:grpSp>
    <xdr:clientData/>
  </xdr:twoCellAnchor>
  <xdr:twoCellAnchor>
    <xdr:from>
      <xdr:col>0</xdr:col>
      <xdr:colOff>0</xdr:colOff>
      <xdr:row>47</xdr:row>
      <xdr:rowOff>0</xdr:rowOff>
    </xdr:from>
    <xdr:to>
      <xdr:col>13</xdr:col>
      <xdr:colOff>123825</xdr:colOff>
      <xdr:row>47</xdr:row>
      <xdr:rowOff>2686050</xdr:rowOff>
    </xdr:to>
    <xdr:grpSp>
      <xdr:nvGrpSpPr>
        <xdr:cNvPr id="1116" name="Group 92"/>
        <xdr:cNvGrpSpPr>
          <a:grpSpLocks/>
        </xdr:cNvGrpSpPr>
      </xdr:nvGrpSpPr>
      <xdr:grpSpPr bwMode="auto">
        <a:xfrm>
          <a:off x="0" y="10278341"/>
          <a:ext cx="7232939" cy="2686050"/>
          <a:chOff x="2" y="1"/>
          <a:chExt cx="800" cy="282"/>
        </a:xfrm>
      </xdr:grpSpPr>
      <xdr:pic>
        <xdr:nvPicPr>
          <xdr:cNvPr id="1117" name="Picture 93" descr="active band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/>
          <a:srcRect/>
          <a:stretch>
            <a:fillRect/>
          </a:stretch>
        </xdr:blipFill>
        <xdr:spPr bwMode="auto">
          <a:xfrm>
            <a:off x="2" y="1"/>
            <a:ext cx="800" cy="282"/>
          </a:xfrm>
          <a:prstGeom prst="rect">
            <a:avLst/>
          </a:prstGeom>
          <a:noFill/>
        </xdr:spPr>
      </xdr:pic>
      <xdr:sp macro="" textlink="">
        <xdr:nvSpPr>
          <xdr:cNvPr id="1118" name="Text Box 94"/>
          <xdr:cNvSpPr txBox="1">
            <a:spLocks noChangeArrowheads="1"/>
          </xdr:cNvSpPr>
        </xdr:nvSpPr>
        <xdr:spPr bwMode="auto">
          <a:xfrm>
            <a:off x="6" y="7"/>
            <a:ext cx="722" cy="9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54864" tIns="36576" rIns="54864" bIns="36576" anchor="ctr" upright="1"/>
          <a:lstStyle/>
          <a:p>
            <a:pPr algn="ctr" rtl="1">
              <a:defRPr sz="1000"/>
            </a:pPr>
            <a:r>
              <a:rPr lang="en-US" sz="2100" b="1" i="0" strike="noStrike">
                <a:solidFill>
                  <a:srgbClr val="FFFFFF"/>
                </a:solidFill>
                <a:latin typeface="Tahoma"/>
                <a:ea typeface="Tahoma"/>
                <a:cs typeface="Tahoma"/>
              </a:rPr>
              <a:t>27  </a:t>
            </a:r>
            <a:r>
              <a:rPr lang="en-US" sz="2100" b="0" i="0" strike="noStrike">
                <a:solidFill>
                  <a:srgbClr val="FFFFFF"/>
                </a:solidFill>
                <a:latin typeface="Tahoma"/>
                <a:ea typeface="Tahoma"/>
                <a:cs typeface="Tahoma"/>
              </a:rPr>
              <a:t>PREHEATERS</a:t>
            </a:r>
          </a:p>
        </xdr:txBody>
      </xdr:sp>
      <xdr:sp macro="" textlink="">
        <xdr:nvSpPr>
          <xdr:cNvPr id="1119" name="Text Box 95"/>
          <xdr:cNvSpPr txBox="1">
            <a:spLocks noChangeArrowheads="1"/>
          </xdr:cNvSpPr>
        </xdr:nvSpPr>
        <xdr:spPr bwMode="auto">
          <a:xfrm>
            <a:off x="6" y="144"/>
            <a:ext cx="722" cy="9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45720" tIns="32004" rIns="45720" bIns="32004" anchor="ctr" upright="1"/>
          <a:lstStyle/>
          <a:p>
            <a:pPr algn="ctr" rtl="1">
              <a:defRPr sz="1000"/>
            </a:pPr>
            <a:r>
              <a:rPr lang="en-US" sz="1800" b="0" i="0" strike="noStrike">
                <a:solidFill>
                  <a:srgbClr val="FFFFFF"/>
                </a:solidFill>
                <a:latin typeface="Tahoma"/>
                <a:ea typeface="Tahoma"/>
                <a:cs typeface="Tahoma"/>
              </a:rPr>
              <a:t>w.1_67</a:t>
            </a:r>
            <a:r>
              <a:rPr lang="en-US" sz="1800" b="1" i="0" strike="noStrike">
                <a:solidFill>
                  <a:srgbClr val="FFFFFF"/>
                </a:solidFill>
                <a:latin typeface="Tahoma"/>
                <a:ea typeface="Tahoma"/>
                <a:cs typeface="Tahoma"/>
              </a:rPr>
              <a:t>  </a:t>
            </a:r>
            <a:r>
              <a:rPr lang="en-US" sz="1800" b="0" i="0" strike="noStrike">
                <a:solidFill>
                  <a:srgbClr val="FFFFFF"/>
                </a:solidFill>
                <a:latin typeface="Tahoma"/>
                <a:ea typeface="Tahoma"/>
                <a:cs typeface="Tahoma"/>
              </a:rPr>
              <a:t>Calculation of Flow Gases </a:t>
            </a:r>
          </a:p>
          <a:p>
            <a:pPr algn="ctr" rtl="1">
              <a:defRPr sz="1000"/>
            </a:pPr>
            <a:r>
              <a:rPr lang="en-US" sz="1800" b="0" i="0" strike="noStrike">
                <a:solidFill>
                  <a:srgbClr val="FFFFFF"/>
                </a:solidFill>
                <a:latin typeface="Tahoma"/>
                <a:ea typeface="Tahoma"/>
                <a:cs typeface="Tahoma"/>
              </a:rPr>
              <a:t>in Preheater</a:t>
            </a:r>
          </a:p>
        </xdr:txBody>
      </xdr:sp>
    </xdr:grpSp>
    <xdr:clientData/>
  </xdr:twoCellAnchor>
  <xdr:twoCellAnchor>
    <xdr:from>
      <xdr:col>2</xdr:col>
      <xdr:colOff>485775</xdr:colOff>
      <xdr:row>25</xdr:row>
      <xdr:rowOff>47625</xdr:rowOff>
    </xdr:from>
    <xdr:to>
      <xdr:col>7</xdr:col>
      <xdr:colOff>171450</xdr:colOff>
      <xdr:row>46</xdr:row>
      <xdr:rowOff>28575</xdr:rowOff>
    </xdr:to>
    <xdr:grpSp>
      <xdr:nvGrpSpPr>
        <xdr:cNvPr id="1123" name="Group 99"/>
        <xdr:cNvGrpSpPr>
          <a:grpSpLocks/>
        </xdr:cNvGrpSpPr>
      </xdr:nvGrpSpPr>
      <xdr:grpSpPr bwMode="auto">
        <a:xfrm>
          <a:off x="1369002" y="6706466"/>
          <a:ext cx="2465243" cy="3435927"/>
          <a:chOff x="143" y="698"/>
          <a:chExt cx="260" cy="355"/>
        </a:xfrm>
      </xdr:grpSpPr>
      <xdr:sp macro="" textlink="">
        <xdr:nvSpPr>
          <xdr:cNvPr id="1025" name="Rectangle 1"/>
          <xdr:cNvSpPr>
            <a:spLocks noChangeArrowheads="1"/>
          </xdr:cNvSpPr>
        </xdr:nvSpPr>
        <xdr:spPr bwMode="auto">
          <a:xfrm>
            <a:off x="229" y="741"/>
            <a:ext cx="16" cy="9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1026" name="Rectangle 2"/>
          <xdr:cNvSpPr>
            <a:spLocks noChangeArrowheads="1"/>
          </xdr:cNvSpPr>
        </xdr:nvSpPr>
        <xdr:spPr bwMode="auto">
          <a:xfrm>
            <a:off x="249" y="741"/>
            <a:ext cx="18" cy="8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1027" name="AutoShape 3"/>
          <xdr:cNvSpPr>
            <a:spLocks noChangeArrowheads="1"/>
          </xdr:cNvSpPr>
        </xdr:nvSpPr>
        <xdr:spPr bwMode="auto">
          <a:xfrm>
            <a:off x="233" y="749"/>
            <a:ext cx="7" cy="14"/>
          </a:xfrm>
          <a:custGeom>
            <a:avLst/>
            <a:gdLst>
              <a:gd name="G0" fmla="+- 5400 0 0"/>
              <a:gd name="G1" fmla="+- 21600 0 5400"/>
              <a:gd name="G2" fmla="*/ 5400 1 2"/>
              <a:gd name="G3" fmla="+- 21600 0 G2"/>
              <a:gd name="G4" fmla="+/ 5400 21600 2"/>
              <a:gd name="G5" fmla="+/ G1 0 2"/>
              <a:gd name="G6" fmla="*/ 21600 21600 5400"/>
              <a:gd name="G7" fmla="*/ G6 1 2"/>
              <a:gd name="G8" fmla="+- 21600 0 G7"/>
              <a:gd name="G9" fmla="*/ 21600 1 2"/>
              <a:gd name="G10" fmla="+- 5400 0 G9"/>
              <a:gd name="G11" fmla="?: G10 G8 0"/>
              <a:gd name="G12" fmla="?: G10 G7 21600"/>
              <a:gd name="T0" fmla="*/ 18900 w 21600"/>
              <a:gd name="T1" fmla="*/ 10800 h 21600"/>
              <a:gd name="T2" fmla="*/ 10800 w 21600"/>
              <a:gd name="T3" fmla="*/ 21600 h 21600"/>
              <a:gd name="T4" fmla="*/ 2700 w 21600"/>
              <a:gd name="T5" fmla="*/ 10800 h 21600"/>
              <a:gd name="T6" fmla="*/ 10800 w 21600"/>
              <a:gd name="T7" fmla="*/ 0 h 21600"/>
              <a:gd name="T8" fmla="*/ 4500 w 21600"/>
              <a:gd name="T9" fmla="*/ 4500 h 21600"/>
              <a:gd name="T10" fmla="*/ 17100 w 21600"/>
              <a:gd name="T11" fmla="*/ 17100 h 2160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</a:cxnLst>
            <a:rect l="T8" t="T9" r="T10" b="T11"/>
            <a:pathLst>
              <a:path w="21600" h="21600">
                <a:moveTo>
                  <a:pt x="0" y="0"/>
                </a:moveTo>
                <a:lnTo>
                  <a:pt x="5400" y="21600"/>
                </a:lnTo>
                <a:lnTo>
                  <a:pt x="16200" y="21600"/>
                </a:lnTo>
                <a:lnTo>
                  <a:pt x="21600" y="0"/>
                </a:lnTo>
                <a:close/>
              </a:path>
            </a:pathLst>
          </a:cu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1028" name="AutoShape 4"/>
          <xdr:cNvSpPr>
            <a:spLocks noChangeArrowheads="1"/>
          </xdr:cNvSpPr>
        </xdr:nvSpPr>
        <xdr:spPr bwMode="auto">
          <a:xfrm>
            <a:off x="250" y="751"/>
            <a:ext cx="14" cy="14"/>
          </a:xfrm>
          <a:custGeom>
            <a:avLst/>
            <a:gdLst>
              <a:gd name="G0" fmla="+- 5400 0 0"/>
              <a:gd name="G1" fmla="+- 21600 0 5400"/>
              <a:gd name="G2" fmla="*/ 5400 1 2"/>
              <a:gd name="G3" fmla="+- 21600 0 G2"/>
              <a:gd name="G4" fmla="+/ 5400 21600 2"/>
              <a:gd name="G5" fmla="+/ G1 0 2"/>
              <a:gd name="G6" fmla="*/ 21600 21600 5400"/>
              <a:gd name="G7" fmla="*/ G6 1 2"/>
              <a:gd name="G8" fmla="+- 21600 0 G7"/>
              <a:gd name="G9" fmla="*/ 21600 1 2"/>
              <a:gd name="G10" fmla="+- 5400 0 G9"/>
              <a:gd name="G11" fmla="?: G10 G8 0"/>
              <a:gd name="G12" fmla="?: G10 G7 21600"/>
              <a:gd name="T0" fmla="*/ 18900 w 21600"/>
              <a:gd name="T1" fmla="*/ 10800 h 21600"/>
              <a:gd name="T2" fmla="*/ 10800 w 21600"/>
              <a:gd name="T3" fmla="*/ 21600 h 21600"/>
              <a:gd name="T4" fmla="*/ 2700 w 21600"/>
              <a:gd name="T5" fmla="*/ 10800 h 21600"/>
              <a:gd name="T6" fmla="*/ 10800 w 21600"/>
              <a:gd name="T7" fmla="*/ 0 h 21600"/>
              <a:gd name="T8" fmla="*/ 4500 w 21600"/>
              <a:gd name="T9" fmla="*/ 4500 h 21600"/>
              <a:gd name="T10" fmla="*/ 17100 w 21600"/>
              <a:gd name="T11" fmla="*/ 17100 h 2160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</a:cxnLst>
            <a:rect l="T8" t="T9" r="T10" b="T11"/>
            <a:pathLst>
              <a:path w="21600" h="21600">
                <a:moveTo>
                  <a:pt x="0" y="0"/>
                </a:moveTo>
                <a:lnTo>
                  <a:pt x="5400" y="21600"/>
                </a:lnTo>
                <a:lnTo>
                  <a:pt x="16200" y="21600"/>
                </a:lnTo>
                <a:lnTo>
                  <a:pt x="21600" y="0"/>
                </a:lnTo>
                <a:close/>
              </a:path>
            </a:pathLst>
          </a:cu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1030" name="Rectangle 6"/>
          <xdr:cNvSpPr>
            <a:spLocks noChangeArrowheads="1"/>
          </xdr:cNvSpPr>
        </xdr:nvSpPr>
        <xdr:spPr bwMode="auto">
          <a:xfrm>
            <a:off x="253" y="730"/>
            <a:ext cx="8" cy="8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1031" name="Rectangle 7"/>
          <xdr:cNvSpPr>
            <a:spLocks noChangeArrowheads="1"/>
          </xdr:cNvSpPr>
        </xdr:nvSpPr>
        <xdr:spPr bwMode="auto">
          <a:xfrm>
            <a:off x="254" y="783"/>
            <a:ext cx="27" cy="12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1032" name="AutoShape 8"/>
          <xdr:cNvSpPr>
            <a:spLocks noChangeArrowheads="1"/>
          </xdr:cNvSpPr>
        </xdr:nvSpPr>
        <xdr:spPr bwMode="auto">
          <a:xfrm>
            <a:off x="255" y="797"/>
            <a:ext cx="24" cy="27"/>
          </a:xfrm>
          <a:custGeom>
            <a:avLst/>
            <a:gdLst>
              <a:gd name="G0" fmla="+- 5400 0 0"/>
              <a:gd name="G1" fmla="+- 21600 0 5400"/>
              <a:gd name="G2" fmla="*/ 5400 1 2"/>
              <a:gd name="G3" fmla="+- 21600 0 G2"/>
              <a:gd name="G4" fmla="+/ 5400 21600 2"/>
              <a:gd name="G5" fmla="+/ G1 0 2"/>
              <a:gd name="G6" fmla="*/ 21600 21600 5400"/>
              <a:gd name="G7" fmla="*/ G6 1 2"/>
              <a:gd name="G8" fmla="+- 21600 0 G7"/>
              <a:gd name="G9" fmla="*/ 21600 1 2"/>
              <a:gd name="G10" fmla="+- 5400 0 G9"/>
              <a:gd name="G11" fmla="?: G10 G8 0"/>
              <a:gd name="G12" fmla="?: G10 G7 21600"/>
              <a:gd name="T0" fmla="*/ 18900 w 21600"/>
              <a:gd name="T1" fmla="*/ 10800 h 21600"/>
              <a:gd name="T2" fmla="*/ 10800 w 21600"/>
              <a:gd name="T3" fmla="*/ 21600 h 21600"/>
              <a:gd name="T4" fmla="*/ 2700 w 21600"/>
              <a:gd name="T5" fmla="*/ 10800 h 21600"/>
              <a:gd name="T6" fmla="*/ 10800 w 21600"/>
              <a:gd name="T7" fmla="*/ 0 h 21600"/>
              <a:gd name="T8" fmla="*/ 4500 w 21600"/>
              <a:gd name="T9" fmla="*/ 4500 h 21600"/>
              <a:gd name="T10" fmla="*/ 17100 w 21600"/>
              <a:gd name="T11" fmla="*/ 17100 h 2160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</a:cxnLst>
            <a:rect l="T8" t="T9" r="T10" b="T11"/>
            <a:pathLst>
              <a:path w="21600" h="21600">
                <a:moveTo>
                  <a:pt x="0" y="0"/>
                </a:moveTo>
                <a:lnTo>
                  <a:pt x="5400" y="21600"/>
                </a:lnTo>
                <a:lnTo>
                  <a:pt x="16200" y="21600"/>
                </a:lnTo>
                <a:lnTo>
                  <a:pt x="21600" y="0"/>
                </a:lnTo>
                <a:close/>
              </a:path>
            </a:pathLst>
          </a:cu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1033" name="Rectangle 9"/>
          <xdr:cNvSpPr>
            <a:spLocks noChangeArrowheads="1"/>
          </xdr:cNvSpPr>
        </xdr:nvSpPr>
        <xdr:spPr bwMode="auto">
          <a:xfrm>
            <a:off x="230" y="843"/>
            <a:ext cx="21" cy="9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1034" name="AutoShape 10"/>
          <xdr:cNvSpPr>
            <a:spLocks noChangeArrowheads="1"/>
          </xdr:cNvSpPr>
        </xdr:nvSpPr>
        <xdr:spPr bwMode="auto">
          <a:xfrm>
            <a:off x="234" y="851"/>
            <a:ext cx="15" cy="41"/>
          </a:xfrm>
          <a:custGeom>
            <a:avLst/>
            <a:gdLst>
              <a:gd name="G0" fmla="+- 5400 0 0"/>
              <a:gd name="G1" fmla="+- 21600 0 5400"/>
              <a:gd name="G2" fmla="*/ 5400 1 2"/>
              <a:gd name="G3" fmla="+- 21600 0 G2"/>
              <a:gd name="G4" fmla="+/ 5400 21600 2"/>
              <a:gd name="G5" fmla="+/ G1 0 2"/>
              <a:gd name="G6" fmla="*/ 21600 21600 5400"/>
              <a:gd name="G7" fmla="*/ G6 1 2"/>
              <a:gd name="G8" fmla="+- 21600 0 G7"/>
              <a:gd name="G9" fmla="*/ 21600 1 2"/>
              <a:gd name="G10" fmla="+- 5400 0 G9"/>
              <a:gd name="G11" fmla="?: G10 G8 0"/>
              <a:gd name="G12" fmla="?: G10 G7 21600"/>
              <a:gd name="T0" fmla="*/ 18900 w 21600"/>
              <a:gd name="T1" fmla="*/ 10800 h 21600"/>
              <a:gd name="T2" fmla="*/ 10800 w 21600"/>
              <a:gd name="T3" fmla="*/ 21600 h 21600"/>
              <a:gd name="T4" fmla="*/ 2700 w 21600"/>
              <a:gd name="T5" fmla="*/ 10800 h 21600"/>
              <a:gd name="T6" fmla="*/ 10800 w 21600"/>
              <a:gd name="T7" fmla="*/ 0 h 21600"/>
              <a:gd name="T8" fmla="*/ 4500 w 21600"/>
              <a:gd name="T9" fmla="*/ 4500 h 21600"/>
              <a:gd name="T10" fmla="*/ 17100 w 21600"/>
              <a:gd name="T11" fmla="*/ 17100 h 2160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</a:cxnLst>
            <a:rect l="T8" t="T9" r="T10" b="T11"/>
            <a:pathLst>
              <a:path w="21600" h="21600">
                <a:moveTo>
                  <a:pt x="0" y="0"/>
                </a:moveTo>
                <a:lnTo>
                  <a:pt x="5400" y="21600"/>
                </a:lnTo>
                <a:lnTo>
                  <a:pt x="16200" y="21600"/>
                </a:lnTo>
                <a:lnTo>
                  <a:pt x="21600" y="0"/>
                </a:lnTo>
                <a:close/>
              </a:path>
            </a:pathLst>
          </a:cu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1035" name="Rectangle 11"/>
          <xdr:cNvSpPr>
            <a:spLocks noChangeArrowheads="1"/>
          </xdr:cNvSpPr>
        </xdr:nvSpPr>
        <xdr:spPr bwMode="auto">
          <a:xfrm>
            <a:off x="263" y="898"/>
            <a:ext cx="25" cy="11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1036" name="AutoShape 12"/>
          <xdr:cNvSpPr>
            <a:spLocks noChangeArrowheads="1"/>
          </xdr:cNvSpPr>
        </xdr:nvSpPr>
        <xdr:spPr bwMode="auto">
          <a:xfrm>
            <a:off x="265" y="911"/>
            <a:ext cx="23" cy="21"/>
          </a:xfrm>
          <a:custGeom>
            <a:avLst/>
            <a:gdLst>
              <a:gd name="G0" fmla="+- 5400 0 0"/>
              <a:gd name="G1" fmla="+- 21600 0 5400"/>
              <a:gd name="G2" fmla="*/ 5400 1 2"/>
              <a:gd name="G3" fmla="+- 21600 0 G2"/>
              <a:gd name="G4" fmla="+/ 5400 21600 2"/>
              <a:gd name="G5" fmla="+/ G1 0 2"/>
              <a:gd name="G6" fmla="*/ 21600 21600 5400"/>
              <a:gd name="G7" fmla="*/ G6 1 2"/>
              <a:gd name="G8" fmla="+- 21600 0 G7"/>
              <a:gd name="G9" fmla="*/ 21600 1 2"/>
              <a:gd name="G10" fmla="+- 5400 0 G9"/>
              <a:gd name="G11" fmla="?: G10 G8 0"/>
              <a:gd name="G12" fmla="?: G10 G7 21600"/>
              <a:gd name="T0" fmla="*/ 18900 w 21600"/>
              <a:gd name="T1" fmla="*/ 10800 h 21600"/>
              <a:gd name="T2" fmla="*/ 10800 w 21600"/>
              <a:gd name="T3" fmla="*/ 21600 h 21600"/>
              <a:gd name="T4" fmla="*/ 2700 w 21600"/>
              <a:gd name="T5" fmla="*/ 10800 h 21600"/>
              <a:gd name="T6" fmla="*/ 10800 w 21600"/>
              <a:gd name="T7" fmla="*/ 0 h 21600"/>
              <a:gd name="T8" fmla="*/ 4500 w 21600"/>
              <a:gd name="T9" fmla="*/ 4500 h 21600"/>
              <a:gd name="T10" fmla="*/ 17100 w 21600"/>
              <a:gd name="T11" fmla="*/ 17100 h 2160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</a:cxnLst>
            <a:rect l="T8" t="T9" r="T10" b="T11"/>
            <a:pathLst>
              <a:path w="21600" h="21600">
                <a:moveTo>
                  <a:pt x="0" y="0"/>
                </a:moveTo>
                <a:lnTo>
                  <a:pt x="5400" y="21600"/>
                </a:lnTo>
                <a:lnTo>
                  <a:pt x="16200" y="21600"/>
                </a:lnTo>
                <a:lnTo>
                  <a:pt x="21600" y="0"/>
                </a:lnTo>
                <a:close/>
              </a:path>
            </a:pathLst>
          </a:cu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1039" name="Rectangle 15"/>
          <xdr:cNvSpPr>
            <a:spLocks noChangeArrowheads="1"/>
          </xdr:cNvSpPr>
        </xdr:nvSpPr>
        <xdr:spPr bwMode="auto">
          <a:xfrm>
            <a:off x="289" y="958"/>
            <a:ext cx="18" cy="62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1040" name="Rectangle 16"/>
          <xdr:cNvSpPr>
            <a:spLocks noChangeArrowheads="1"/>
          </xdr:cNvSpPr>
        </xdr:nvSpPr>
        <xdr:spPr bwMode="auto">
          <a:xfrm rot="939417">
            <a:off x="304" y="1004"/>
            <a:ext cx="38" cy="20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1042" name="Text Box 18"/>
          <xdr:cNvSpPr txBox="1">
            <a:spLocks noChangeArrowheads="1"/>
          </xdr:cNvSpPr>
        </xdr:nvSpPr>
        <xdr:spPr bwMode="auto">
          <a:xfrm>
            <a:off x="239" y="707"/>
            <a:ext cx="13" cy="13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0" bIns="0" anchor="t" upright="1"/>
          <a:lstStyle/>
          <a:p>
            <a:pPr algn="l" rtl="0">
              <a:defRPr sz="1000"/>
            </a:pPr>
            <a:r>
              <a:rPr lang="en-US" sz="1000" b="0" i="0" strike="noStrike">
                <a:solidFill>
                  <a:srgbClr val="000000"/>
                </a:solidFill>
                <a:latin typeface="Arial"/>
                <a:cs typeface="Arial"/>
              </a:rPr>
              <a:t>1</a:t>
            </a:r>
          </a:p>
        </xdr:txBody>
      </xdr:sp>
      <xdr:sp macro="" textlink="">
        <xdr:nvSpPr>
          <xdr:cNvPr id="1044" name="Rectangle 20"/>
          <xdr:cNvSpPr>
            <a:spLocks noChangeArrowheads="1"/>
          </xdr:cNvSpPr>
        </xdr:nvSpPr>
        <xdr:spPr bwMode="auto">
          <a:xfrm>
            <a:off x="263" y="770"/>
            <a:ext cx="8" cy="13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1045" name="Text Box 21"/>
          <xdr:cNvSpPr txBox="1">
            <a:spLocks noChangeArrowheads="1"/>
          </xdr:cNvSpPr>
        </xdr:nvSpPr>
        <xdr:spPr bwMode="auto">
          <a:xfrm>
            <a:off x="227" y="764"/>
            <a:ext cx="16" cy="20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0" bIns="0" anchor="t" upright="1"/>
          <a:lstStyle/>
          <a:p>
            <a:pPr algn="l" rtl="0">
              <a:defRPr sz="1000"/>
            </a:pPr>
            <a:r>
              <a:rPr lang="en-US" sz="1000" b="0" i="0" strike="noStrike">
                <a:solidFill>
                  <a:srgbClr val="000000"/>
                </a:solidFill>
                <a:latin typeface="Arial"/>
                <a:cs typeface="Arial"/>
              </a:rPr>
              <a:t>2</a:t>
            </a:r>
          </a:p>
        </xdr:txBody>
      </xdr:sp>
      <xdr:sp macro="" textlink="">
        <xdr:nvSpPr>
          <xdr:cNvPr id="1046" name="Rectangle 22"/>
          <xdr:cNvSpPr>
            <a:spLocks noChangeArrowheads="1"/>
          </xdr:cNvSpPr>
        </xdr:nvSpPr>
        <xdr:spPr bwMode="auto">
          <a:xfrm>
            <a:off x="234" y="826"/>
            <a:ext cx="8" cy="15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1049" name="Text Box 25"/>
          <xdr:cNvSpPr txBox="1">
            <a:spLocks noChangeArrowheads="1"/>
          </xdr:cNvSpPr>
        </xdr:nvSpPr>
        <xdr:spPr bwMode="auto">
          <a:xfrm>
            <a:off x="281" y="826"/>
            <a:ext cx="13" cy="21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0" bIns="0" anchor="t" upright="1"/>
          <a:lstStyle/>
          <a:p>
            <a:pPr algn="l" rtl="0">
              <a:defRPr sz="1000"/>
            </a:pPr>
            <a:r>
              <a:rPr lang="en-US" sz="1000" b="0" i="0" strike="noStrike">
                <a:solidFill>
                  <a:srgbClr val="000000"/>
                </a:solidFill>
                <a:latin typeface="Arial"/>
                <a:cs typeface="Arial"/>
              </a:rPr>
              <a:t>3</a:t>
            </a:r>
          </a:p>
        </xdr:txBody>
      </xdr:sp>
      <xdr:sp macro="" textlink="">
        <xdr:nvSpPr>
          <xdr:cNvPr id="1050" name="Rectangle 26"/>
          <xdr:cNvSpPr>
            <a:spLocks noChangeArrowheads="1"/>
          </xdr:cNvSpPr>
        </xdr:nvSpPr>
        <xdr:spPr bwMode="auto">
          <a:xfrm>
            <a:off x="271" y="881"/>
            <a:ext cx="8" cy="16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1051" name="Text Box 27"/>
          <xdr:cNvSpPr txBox="1">
            <a:spLocks noChangeArrowheads="1"/>
          </xdr:cNvSpPr>
        </xdr:nvSpPr>
        <xdr:spPr bwMode="auto">
          <a:xfrm>
            <a:off x="289" y="885"/>
            <a:ext cx="14" cy="19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0" bIns="0" anchor="t" upright="1"/>
          <a:lstStyle/>
          <a:p>
            <a:pPr algn="l" rtl="0">
              <a:defRPr sz="1000"/>
            </a:pPr>
            <a:r>
              <a:rPr lang="en-US" sz="1000" b="0" i="0" strike="noStrike">
                <a:solidFill>
                  <a:srgbClr val="000000"/>
                </a:solidFill>
                <a:latin typeface="Arial"/>
                <a:cs typeface="Arial"/>
              </a:rPr>
              <a:t>4</a:t>
            </a:r>
          </a:p>
        </xdr:txBody>
      </xdr:sp>
      <xdr:sp macro="" textlink="">
        <xdr:nvSpPr>
          <xdr:cNvPr id="1052" name="Rectangle 28"/>
          <xdr:cNvSpPr>
            <a:spLocks noChangeArrowheads="1"/>
          </xdr:cNvSpPr>
        </xdr:nvSpPr>
        <xdr:spPr bwMode="auto">
          <a:xfrm>
            <a:off x="291" y="915"/>
            <a:ext cx="14" cy="49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1053" name="Text Box 29"/>
          <xdr:cNvSpPr txBox="1">
            <a:spLocks noChangeArrowheads="1"/>
          </xdr:cNvSpPr>
        </xdr:nvSpPr>
        <xdr:spPr bwMode="auto">
          <a:xfrm>
            <a:off x="277" y="943"/>
            <a:ext cx="11" cy="20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0" bIns="0" anchor="t" upright="1"/>
          <a:lstStyle/>
          <a:p>
            <a:pPr algn="l" rtl="0">
              <a:defRPr sz="1000"/>
            </a:pPr>
            <a:r>
              <a:rPr lang="en-US" sz="1000" b="0" i="0" strike="noStrike">
                <a:solidFill>
                  <a:srgbClr val="000000"/>
                </a:solidFill>
                <a:latin typeface="Arial"/>
                <a:cs typeface="Arial"/>
              </a:rPr>
              <a:t>5</a:t>
            </a:r>
          </a:p>
        </xdr:txBody>
      </xdr:sp>
      <xdr:sp macro="" textlink="">
        <xdr:nvSpPr>
          <xdr:cNvPr id="1054" name="Text Box 30"/>
          <xdr:cNvSpPr txBox="1">
            <a:spLocks noChangeArrowheads="1"/>
          </xdr:cNvSpPr>
        </xdr:nvSpPr>
        <xdr:spPr bwMode="auto">
          <a:xfrm>
            <a:off x="271" y="1001"/>
            <a:ext cx="17" cy="20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0" bIns="0" anchor="t" upright="1"/>
          <a:lstStyle/>
          <a:p>
            <a:pPr algn="l" rtl="0">
              <a:defRPr sz="1000"/>
            </a:pPr>
            <a:r>
              <a:rPr lang="en-US" sz="1000" b="0" i="0" strike="noStrike">
                <a:solidFill>
                  <a:srgbClr val="000000"/>
                </a:solidFill>
                <a:latin typeface="Arial"/>
                <a:cs typeface="Arial"/>
              </a:rPr>
              <a:t>6</a:t>
            </a:r>
          </a:p>
        </xdr:txBody>
      </xdr:sp>
      <xdr:sp macro="" textlink="">
        <xdr:nvSpPr>
          <xdr:cNvPr id="1108" name="Rectangle 84"/>
          <xdr:cNvSpPr>
            <a:spLocks noChangeArrowheads="1"/>
          </xdr:cNvSpPr>
        </xdr:nvSpPr>
        <xdr:spPr bwMode="auto">
          <a:xfrm>
            <a:off x="232" y="730"/>
            <a:ext cx="8" cy="8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1120" name="Text Box 96"/>
          <xdr:cNvSpPr txBox="1">
            <a:spLocks noChangeArrowheads="1"/>
          </xdr:cNvSpPr>
        </xdr:nvSpPr>
        <xdr:spPr bwMode="auto">
          <a:xfrm>
            <a:off x="279" y="698"/>
            <a:ext cx="124" cy="1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0" bIns="0" anchor="t" upright="1"/>
          <a:lstStyle/>
          <a:p>
            <a:pPr algn="l" rtl="1">
              <a:defRPr sz="1000"/>
            </a:pPr>
            <a:r>
              <a:rPr lang="en-US" sz="1000" b="0" i="0" strike="noStrike">
                <a:solidFill>
                  <a:srgbClr val="000000"/>
                </a:solidFill>
                <a:latin typeface="Arial"/>
                <a:cs typeface="Arial"/>
              </a:rPr>
              <a:t>exit of preheater</a:t>
            </a:r>
          </a:p>
        </xdr:txBody>
      </xdr:sp>
      <xdr:sp macro="" textlink="">
        <xdr:nvSpPr>
          <xdr:cNvPr id="1121" name="Text Box 97"/>
          <xdr:cNvSpPr txBox="1">
            <a:spLocks noChangeArrowheads="1"/>
          </xdr:cNvSpPr>
        </xdr:nvSpPr>
        <xdr:spPr bwMode="auto">
          <a:xfrm>
            <a:off x="228" y="1031"/>
            <a:ext cx="114" cy="2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0" bIns="0" anchor="t" upright="1"/>
          <a:lstStyle/>
          <a:p>
            <a:pPr algn="l" rtl="1">
              <a:defRPr sz="1000"/>
            </a:pPr>
            <a:r>
              <a:rPr lang="en-US" sz="1000" b="0" i="0" strike="noStrike">
                <a:solidFill>
                  <a:srgbClr val="000000"/>
                </a:solidFill>
                <a:latin typeface="Arial"/>
                <a:cs typeface="Arial"/>
              </a:rPr>
              <a:t>4 stage preheater</a:t>
            </a:r>
          </a:p>
        </xdr:txBody>
      </xdr:sp>
      <xdr:sp macro="" textlink="">
        <xdr:nvSpPr>
          <xdr:cNvPr id="1122" name="Text Box 98"/>
          <xdr:cNvSpPr txBox="1">
            <a:spLocks noChangeArrowheads="1"/>
          </xdr:cNvSpPr>
        </xdr:nvSpPr>
        <xdr:spPr bwMode="auto">
          <a:xfrm>
            <a:off x="143" y="998"/>
            <a:ext cx="78" cy="1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0" bIns="0" anchor="t" upright="1"/>
          <a:lstStyle/>
          <a:p>
            <a:pPr algn="l" rtl="1">
              <a:defRPr sz="1000"/>
            </a:pPr>
            <a:r>
              <a:rPr lang="en-US" sz="1000" b="0" i="0" strike="noStrike">
                <a:solidFill>
                  <a:srgbClr val="000000"/>
                </a:solidFill>
                <a:latin typeface="Arial"/>
                <a:cs typeface="Arial"/>
              </a:rPr>
              <a:t>inlet of kiln</a:t>
            </a:r>
          </a:p>
        </xdr:txBody>
      </xdr:sp>
    </xdr:grpSp>
    <xdr:clientData/>
  </xdr:twoCellAnchor>
  <xdr:twoCellAnchor>
    <xdr:from>
      <xdr:col>0</xdr:col>
      <xdr:colOff>0</xdr:colOff>
      <xdr:row>79</xdr:row>
      <xdr:rowOff>0</xdr:rowOff>
    </xdr:from>
    <xdr:to>
      <xdr:col>13</xdr:col>
      <xdr:colOff>123825</xdr:colOff>
      <xdr:row>79</xdr:row>
      <xdr:rowOff>2686050</xdr:rowOff>
    </xdr:to>
    <xdr:grpSp>
      <xdr:nvGrpSpPr>
        <xdr:cNvPr id="1124" name="Group 100"/>
        <xdr:cNvGrpSpPr>
          <a:grpSpLocks/>
        </xdr:cNvGrpSpPr>
      </xdr:nvGrpSpPr>
      <xdr:grpSpPr bwMode="auto">
        <a:xfrm>
          <a:off x="0" y="18227386"/>
          <a:ext cx="7232939" cy="2686050"/>
          <a:chOff x="2" y="1"/>
          <a:chExt cx="800" cy="282"/>
        </a:xfrm>
      </xdr:grpSpPr>
      <xdr:pic>
        <xdr:nvPicPr>
          <xdr:cNvPr id="1125" name="Picture 101" descr="active band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/>
          <a:srcRect/>
          <a:stretch>
            <a:fillRect/>
          </a:stretch>
        </xdr:blipFill>
        <xdr:spPr bwMode="auto">
          <a:xfrm>
            <a:off x="2" y="1"/>
            <a:ext cx="800" cy="282"/>
          </a:xfrm>
          <a:prstGeom prst="rect">
            <a:avLst/>
          </a:prstGeom>
          <a:noFill/>
        </xdr:spPr>
      </xdr:pic>
      <xdr:sp macro="" textlink="">
        <xdr:nvSpPr>
          <xdr:cNvPr id="1126" name="Text Box 102"/>
          <xdr:cNvSpPr txBox="1">
            <a:spLocks noChangeArrowheads="1"/>
          </xdr:cNvSpPr>
        </xdr:nvSpPr>
        <xdr:spPr bwMode="auto">
          <a:xfrm>
            <a:off x="6" y="7"/>
            <a:ext cx="722" cy="9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54864" tIns="36576" rIns="54864" bIns="36576" anchor="ctr" upright="1"/>
          <a:lstStyle/>
          <a:p>
            <a:pPr algn="ctr" rtl="1">
              <a:defRPr sz="1000"/>
            </a:pPr>
            <a:r>
              <a:rPr lang="en-US" sz="2100" b="1" i="0" strike="noStrike">
                <a:solidFill>
                  <a:srgbClr val="FFFFFF"/>
                </a:solidFill>
                <a:latin typeface="Tahoma"/>
                <a:ea typeface="Tahoma"/>
                <a:cs typeface="Tahoma"/>
              </a:rPr>
              <a:t>25  </a:t>
            </a:r>
            <a:r>
              <a:rPr lang="en-US" sz="2100" b="0" i="0" strike="noStrike">
                <a:solidFill>
                  <a:srgbClr val="FFFFFF"/>
                </a:solidFill>
                <a:latin typeface="Tahoma"/>
                <a:ea typeface="Tahoma"/>
                <a:cs typeface="Tahoma"/>
              </a:rPr>
              <a:t>PREHEATERS</a:t>
            </a:r>
          </a:p>
        </xdr:txBody>
      </xdr:sp>
      <xdr:sp macro="" textlink="">
        <xdr:nvSpPr>
          <xdr:cNvPr id="1127" name="Text Box 103"/>
          <xdr:cNvSpPr txBox="1">
            <a:spLocks noChangeArrowheads="1"/>
          </xdr:cNvSpPr>
        </xdr:nvSpPr>
        <xdr:spPr bwMode="auto">
          <a:xfrm>
            <a:off x="6" y="144"/>
            <a:ext cx="722" cy="9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45720" tIns="32004" rIns="45720" bIns="32004" anchor="ctr" upright="1"/>
          <a:lstStyle/>
          <a:p>
            <a:pPr algn="ctr" rtl="1">
              <a:defRPr sz="1000"/>
            </a:pPr>
            <a:r>
              <a:rPr lang="en-US" sz="1800" b="0" i="0" strike="noStrike">
                <a:solidFill>
                  <a:srgbClr val="FFFFFF"/>
                </a:solidFill>
                <a:latin typeface="Tahoma"/>
                <a:ea typeface="Tahoma"/>
                <a:cs typeface="Tahoma"/>
              </a:rPr>
              <a:t>rs 82</a:t>
            </a:r>
            <a:r>
              <a:rPr lang="en-US" sz="1800" b="1" i="0" strike="noStrike">
                <a:solidFill>
                  <a:srgbClr val="FFFFFF"/>
                </a:solidFill>
                <a:latin typeface="Tahoma"/>
                <a:ea typeface="Tahoma"/>
                <a:cs typeface="Tahoma"/>
              </a:rPr>
              <a:t>  </a:t>
            </a:r>
            <a:r>
              <a:rPr lang="en-US" sz="1800" b="0" i="0" strike="noStrike">
                <a:solidFill>
                  <a:srgbClr val="FFFFFF"/>
                </a:solidFill>
                <a:latin typeface="Tahoma"/>
                <a:ea typeface="Tahoma"/>
                <a:cs typeface="Tahoma"/>
              </a:rPr>
              <a:t>Calculation of Flow Gases </a:t>
            </a:r>
          </a:p>
          <a:p>
            <a:pPr algn="ctr" rtl="1">
              <a:defRPr sz="1000"/>
            </a:pPr>
            <a:r>
              <a:rPr lang="en-US" sz="1800" b="0" i="0" strike="noStrike">
                <a:solidFill>
                  <a:srgbClr val="FFFFFF"/>
                </a:solidFill>
                <a:latin typeface="Tahoma"/>
                <a:ea typeface="Tahoma"/>
                <a:cs typeface="Tahoma"/>
              </a:rPr>
              <a:t>in Preheater</a:t>
            </a: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7</xdr:row>
      <xdr:rowOff>9525</xdr:rowOff>
    </xdr:from>
    <xdr:to>
      <xdr:col>3</xdr:col>
      <xdr:colOff>142875</xdr:colOff>
      <xdr:row>10</xdr:row>
      <xdr:rowOff>0</xdr:rowOff>
    </xdr:to>
    <xdr:sp macro="" textlink="">
      <xdr:nvSpPr>
        <xdr:cNvPr id="2053" name="AutoShape 5"/>
        <xdr:cNvSpPr>
          <a:spLocks noChangeArrowheads="1"/>
        </xdr:cNvSpPr>
      </xdr:nvSpPr>
      <xdr:spPr bwMode="auto">
        <a:xfrm>
          <a:off x="1057275" y="1143000"/>
          <a:ext cx="752475" cy="476250"/>
        </a:xfrm>
        <a:prstGeom prst="flowChartProcess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133350</xdr:colOff>
      <xdr:row>7</xdr:row>
      <xdr:rowOff>9525</xdr:rowOff>
    </xdr:from>
    <xdr:to>
      <xdr:col>4</xdr:col>
      <xdr:colOff>295275</xdr:colOff>
      <xdr:row>9</xdr:row>
      <xdr:rowOff>152400</xdr:rowOff>
    </xdr:to>
    <xdr:sp macro="" textlink="">
      <xdr:nvSpPr>
        <xdr:cNvPr id="2054" name="AutoShape 6"/>
        <xdr:cNvSpPr>
          <a:spLocks noChangeArrowheads="1"/>
        </xdr:cNvSpPr>
      </xdr:nvSpPr>
      <xdr:spPr bwMode="auto">
        <a:xfrm>
          <a:off x="1800225" y="1143000"/>
          <a:ext cx="771525" cy="466725"/>
        </a:xfrm>
        <a:prstGeom prst="flowChartProcess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66675</xdr:colOff>
      <xdr:row>7</xdr:row>
      <xdr:rowOff>9525</xdr:rowOff>
    </xdr:from>
    <xdr:to>
      <xdr:col>3</xdr:col>
      <xdr:colOff>76200</xdr:colOff>
      <xdr:row>9</xdr:row>
      <xdr:rowOff>152400</xdr:rowOff>
    </xdr:to>
    <xdr:sp macro="" textlink="">
      <xdr:nvSpPr>
        <xdr:cNvPr id="2056" name="AutoShape 8"/>
        <xdr:cNvSpPr>
          <a:spLocks noChangeArrowheads="1"/>
        </xdr:cNvSpPr>
      </xdr:nvSpPr>
      <xdr:spPr bwMode="auto">
        <a:xfrm>
          <a:off x="1123950" y="1143000"/>
          <a:ext cx="619125" cy="466725"/>
        </a:xfrm>
        <a:prstGeom prst="flowChartProcess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200025</xdr:colOff>
      <xdr:row>7</xdr:row>
      <xdr:rowOff>9525</xdr:rowOff>
    </xdr:from>
    <xdr:to>
      <xdr:col>4</xdr:col>
      <xdr:colOff>219075</xdr:colOff>
      <xdr:row>9</xdr:row>
      <xdr:rowOff>152400</xdr:rowOff>
    </xdr:to>
    <xdr:sp macro="" textlink="">
      <xdr:nvSpPr>
        <xdr:cNvPr id="2057" name="AutoShape 9"/>
        <xdr:cNvSpPr>
          <a:spLocks noChangeArrowheads="1"/>
        </xdr:cNvSpPr>
      </xdr:nvSpPr>
      <xdr:spPr bwMode="auto">
        <a:xfrm>
          <a:off x="1866900" y="1143000"/>
          <a:ext cx="628650" cy="466725"/>
        </a:xfrm>
        <a:prstGeom prst="flowChartProcess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247650</xdr:colOff>
      <xdr:row>5</xdr:row>
      <xdr:rowOff>9525</xdr:rowOff>
    </xdr:from>
    <xdr:to>
      <xdr:col>2</xdr:col>
      <xdr:colOff>504825</xdr:colOff>
      <xdr:row>8</xdr:row>
      <xdr:rowOff>66675</xdr:rowOff>
    </xdr:to>
    <xdr:sp macro="" textlink="">
      <xdr:nvSpPr>
        <xdr:cNvPr id="2058" name="AutoShape 10"/>
        <xdr:cNvSpPr>
          <a:spLocks noChangeArrowheads="1"/>
        </xdr:cNvSpPr>
      </xdr:nvSpPr>
      <xdr:spPr bwMode="auto">
        <a:xfrm>
          <a:off x="1304925" y="819150"/>
          <a:ext cx="257175" cy="542925"/>
        </a:xfrm>
        <a:prstGeom prst="flowChartProcess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304800</xdr:colOff>
      <xdr:row>5</xdr:row>
      <xdr:rowOff>9525</xdr:rowOff>
    </xdr:from>
    <xdr:to>
      <xdr:col>2</xdr:col>
      <xdr:colOff>438150</xdr:colOff>
      <xdr:row>8</xdr:row>
      <xdr:rowOff>57150</xdr:rowOff>
    </xdr:to>
    <xdr:sp macro="" textlink="">
      <xdr:nvSpPr>
        <xdr:cNvPr id="2059" name="AutoShape 11"/>
        <xdr:cNvSpPr>
          <a:spLocks noChangeArrowheads="1"/>
        </xdr:cNvSpPr>
      </xdr:nvSpPr>
      <xdr:spPr bwMode="auto">
        <a:xfrm>
          <a:off x="1362075" y="819150"/>
          <a:ext cx="133350" cy="533400"/>
        </a:xfrm>
        <a:prstGeom prst="flowChartProcess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28575</xdr:colOff>
      <xdr:row>7</xdr:row>
      <xdr:rowOff>9525</xdr:rowOff>
    </xdr:from>
    <xdr:to>
      <xdr:col>4</xdr:col>
      <xdr:colOff>476250</xdr:colOff>
      <xdr:row>10</xdr:row>
      <xdr:rowOff>0</xdr:rowOff>
    </xdr:to>
    <xdr:sp macro="" textlink="">
      <xdr:nvSpPr>
        <xdr:cNvPr id="2060" name="AutoShape 12"/>
        <xdr:cNvSpPr>
          <a:spLocks noChangeArrowheads="1"/>
        </xdr:cNvSpPr>
      </xdr:nvSpPr>
      <xdr:spPr bwMode="auto">
        <a:xfrm>
          <a:off x="2305050" y="1143000"/>
          <a:ext cx="447675" cy="476250"/>
        </a:xfrm>
        <a:prstGeom prst="flowChartProcess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123825</xdr:colOff>
      <xdr:row>7</xdr:row>
      <xdr:rowOff>66675</xdr:rowOff>
    </xdr:from>
    <xdr:to>
      <xdr:col>4</xdr:col>
      <xdr:colOff>400050</xdr:colOff>
      <xdr:row>9</xdr:row>
      <xdr:rowOff>104775</xdr:rowOff>
    </xdr:to>
    <xdr:sp macro="" textlink="">
      <xdr:nvSpPr>
        <xdr:cNvPr id="2062" name="AutoShape 14"/>
        <xdr:cNvSpPr>
          <a:spLocks noChangeArrowheads="1"/>
        </xdr:cNvSpPr>
      </xdr:nvSpPr>
      <xdr:spPr bwMode="auto">
        <a:xfrm>
          <a:off x="2400300" y="1200150"/>
          <a:ext cx="276225" cy="361950"/>
        </a:xfrm>
        <a:prstGeom prst="flowChartProcess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0</xdr:colOff>
      <xdr:row>10</xdr:row>
      <xdr:rowOff>9525</xdr:rowOff>
    </xdr:from>
    <xdr:to>
      <xdr:col>3</xdr:col>
      <xdr:colOff>114300</xdr:colOff>
      <xdr:row>15</xdr:row>
      <xdr:rowOff>19050</xdr:rowOff>
    </xdr:to>
    <xdr:sp macro="" textlink="">
      <xdr:nvSpPr>
        <xdr:cNvPr id="2063" name="AutoShape 15"/>
        <xdr:cNvSpPr>
          <a:spLocks noChangeArrowheads="1"/>
        </xdr:cNvSpPr>
      </xdr:nvSpPr>
      <xdr:spPr bwMode="auto">
        <a:xfrm>
          <a:off x="1057275" y="1628775"/>
          <a:ext cx="723900" cy="819150"/>
        </a:xfrm>
        <a:prstGeom prst="flowChartMerge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152400</xdr:colOff>
      <xdr:row>10</xdr:row>
      <xdr:rowOff>28575</xdr:rowOff>
    </xdr:from>
    <xdr:to>
      <xdr:col>4</xdr:col>
      <xdr:colOff>304800</xdr:colOff>
      <xdr:row>15</xdr:row>
      <xdr:rowOff>28575</xdr:rowOff>
    </xdr:to>
    <xdr:sp macro="" textlink="">
      <xdr:nvSpPr>
        <xdr:cNvPr id="2064" name="AutoShape 16"/>
        <xdr:cNvSpPr>
          <a:spLocks noChangeArrowheads="1"/>
        </xdr:cNvSpPr>
      </xdr:nvSpPr>
      <xdr:spPr bwMode="auto">
        <a:xfrm>
          <a:off x="1819275" y="1647825"/>
          <a:ext cx="762000" cy="809625"/>
        </a:xfrm>
        <a:prstGeom prst="flowChartMerge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95250</xdr:colOff>
      <xdr:row>10</xdr:row>
      <xdr:rowOff>28575</xdr:rowOff>
    </xdr:from>
    <xdr:to>
      <xdr:col>3</xdr:col>
      <xdr:colOff>19050</xdr:colOff>
      <xdr:row>13</xdr:row>
      <xdr:rowOff>133350</xdr:rowOff>
    </xdr:to>
    <xdr:sp macro="" textlink="">
      <xdr:nvSpPr>
        <xdr:cNvPr id="2065" name="AutoShape 17"/>
        <xdr:cNvSpPr>
          <a:spLocks noChangeArrowheads="1"/>
        </xdr:cNvSpPr>
      </xdr:nvSpPr>
      <xdr:spPr bwMode="auto">
        <a:xfrm>
          <a:off x="1152525" y="1647825"/>
          <a:ext cx="533400" cy="590550"/>
        </a:xfrm>
        <a:prstGeom prst="flowChartMerge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257175</xdr:colOff>
      <xdr:row>10</xdr:row>
      <xdr:rowOff>47625</xdr:rowOff>
    </xdr:from>
    <xdr:to>
      <xdr:col>4</xdr:col>
      <xdr:colOff>200025</xdr:colOff>
      <xdr:row>14</xdr:row>
      <xdr:rowOff>28575</xdr:rowOff>
    </xdr:to>
    <xdr:sp macro="" textlink="">
      <xdr:nvSpPr>
        <xdr:cNvPr id="2066" name="AutoShape 18"/>
        <xdr:cNvSpPr>
          <a:spLocks noChangeArrowheads="1"/>
        </xdr:cNvSpPr>
      </xdr:nvSpPr>
      <xdr:spPr bwMode="auto">
        <a:xfrm>
          <a:off x="1924050" y="1666875"/>
          <a:ext cx="552450" cy="628650"/>
        </a:xfrm>
        <a:prstGeom prst="flowChartMerge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238125</xdr:colOff>
      <xdr:row>13</xdr:row>
      <xdr:rowOff>95250</xdr:rowOff>
    </xdr:from>
    <xdr:to>
      <xdr:col>2</xdr:col>
      <xdr:colOff>457200</xdr:colOff>
      <xdr:row>16</xdr:row>
      <xdr:rowOff>28575</xdr:rowOff>
    </xdr:to>
    <xdr:sp macro="" textlink="">
      <xdr:nvSpPr>
        <xdr:cNvPr id="2067" name="AutoShape 19"/>
        <xdr:cNvSpPr>
          <a:spLocks noChangeArrowheads="1"/>
        </xdr:cNvSpPr>
      </xdr:nvSpPr>
      <xdr:spPr bwMode="auto">
        <a:xfrm>
          <a:off x="1295400" y="2200275"/>
          <a:ext cx="219075" cy="419100"/>
        </a:xfrm>
        <a:prstGeom prst="flowChartProcess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285750</xdr:colOff>
      <xdr:row>13</xdr:row>
      <xdr:rowOff>76200</xdr:rowOff>
    </xdr:from>
    <xdr:to>
      <xdr:col>2</xdr:col>
      <xdr:colOff>409575</xdr:colOff>
      <xdr:row>15</xdr:row>
      <xdr:rowOff>152400</xdr:rowOff>
    </xdr:to>
    <xdr:sp macro="" textlink="">
      <xdr:nvSpPr>
        <xdr:cNvPr id="2068" name="AutoShape 20"/>
        <xdr:cNvSpPr>
          <a:spLocks noChangeArrowheads="1"/>
        </xdr:cNvSpPr>
      </xdr:nvSpPr>
      <xdr:spPr bwMode="auto">
        <a:xfrm>
          <a:off x="1343025" y="2181225"/>
          <a:ext cx="123825" cy="400050"/>
        </a:xfrm>
        <a:prstGeom prst="flowChartProcess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9525</xdr:colOff>
      <xdr:row>20</xdr:row>
      <xdr:rowOff>152400</xdr:rowOff>
    </xdr:from>
    <xdr:to>
      <xdr:col>4</xdr:col>
      <xdr:colOff>600075</xdr:colOff>
      <xdr:row>26</xdr:row>
      <xdr:rowOff>152400</xdr:rowOff>
    </xdr:to>
    <xdr:sp macro="" textlink="">
      <xdr:nvSpPr>
        <xdr:cNvPr id="2069" name="AutoShape 21"/>
        <xdr:cNvSpPr>
          <a:spLocks noChangeArrowheads="1"/>
        </xdr:cNvSpPr>
      </xdr:nvSpPr>
      <xdr:spPr bwMode="auto">
        <a:xfrm>
          <a:off x="1066800" y="3390900"/>
          <a:ext cx="1809750" cy="971550"/>
        </a:xfrm>
        <a:prstGeom prst="flowChartProcess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123825</xdr:colOff>
      <xdr:row>21</xdr:row>
      <xdr:rowOff>85725</xdr:rowOff>
    </xdr:from>
    <xdr:to>
      <xdr:col>4</xdr:col>
      <xdr:colOff>504825</xdr:colOff>
      <xdr:row>26</xdr:row>
      <xdr:rowOff>152400</xdr:rowOff>
    </xdr:to>
    <xdr:sp macro="" textlink="">
      <xdr:nvSpPr>
        <xdr:cNvPr id="2070" name="AutoShape 22"/>
        <xdr:cNvSpPr>
          <a:spLocks noChangeArrowheads="1"/>
        </xdr:cNvSpPr>
      </xdr:nvSpPr>
      <xdr:spPr bwMode="auto">
        <a:xfrm>
          <a:off x="1181100" y="3486150"/>
          <a:ext cx="1600200" cy="876300"/>
        </a:xfrm>
        <a:prstGeom prst="flowChartProcess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0</xdr:colOff>
      <xdr:row>16</xdr:row>
      <xdr:rowOff>0</xdr:rowOff>
    </xdr:from>
    <xdr:to>
      <xdr:col>3</xdr:col>
      <xdr:colOff>600075</xdr:colOff>
      <xdr:row>20</xdr:row>
      <xdr:rowOff>142875</xdr:rowOff>
    </xdr:to>
    <xdr:sp macro="" textlink="">
      <xdr:nvSpPr>
        <xdr:cNvPr id="2071" name="AutoShape 23"/>
        <xdr:cNvSpPr>
          <a:spLocks noChangeArrowheads="1"/>
        </xdr:cNvSpPr>
      </xdr:nvSpPr>
      <xdr:spPr bwMode="auto">
        <a:xfrm>
          <a:off x="1666875" y="2590800"/>
          <a:ext cx="600075" cy="790575"/>
        </a:xfrm>
        <a:prstGeom prst="flowChartProcess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95250</xdr:colOff>
      <xdr:row>16</xdr:row>
      <xdr:rowOff>9525</xdr:rowOff>
    </xdr:from>
    <xdr:to>
      <xdr:col>3</xdr:col>
      <xdr:colOff>504825</xdr:colOff>
      <xdr:row>24</xdr:row>
      <xdr:rowOff>123825</xdr:rowOff>
    </xdr:to>
    <xdr:sp macro="" textlink="">
      <xdr:nvSpPr>
        <xdr:cNvPr id="2072" name="AutoShape 24"/>
        <xdr:cNvSpPr>
          <a:spLocks noChangeArrowheads="1"/>
        </xdr:cNvSpPr>
      </xdr:nvSpPr>
      <xdr:spPr bwMode="auto">
        <a:xfrm>
          <a:off x="1762125" y="2600325"/>
          <a:ext cx="409575" cy="1409700"/>
        </a:xfrm>
        <a:prstGeom prst="flowChartProcess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19050</xdr:colOff>
      <xdr:row>27</xdr:row>
      <xdr:rowOff>0</xdr:rowOff>
    </xdr:from>
    <xdr:to>
      <xdr:col>5</xdr:col>
      <xdr:colOff>9525</xdr:colOff>
      <xdr:row>38</xdr:row>
      <xdr:rowOff>85725</xdr:rowOff>
    </xdr:to>
    <xdr:sp macro="" textlink="">
      <xdr:nvSpPr>
        <xdr:cNvPr id="2074" name="AutoShape 26"/>
        <xdr:cNvSpPr>
          <a:spLocks noChangeArrowheads="1"/>
        </xdr:cNvSpPr>
      </xdr:nvSpPr>
      <xdr:spPr bwMode="auto">
        <a:xfrm>
          <a:off x="1076325" y="4371975"/>
          <a:ext cx="1819275" cy="1866900"/>
        </a:xfrm>
        <a:prstGeom prst="flowChartMerge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133350</xdr:colOff>
      <xdr:row>27</xdr:row>
      <xdr:rowOff>28575</xdr:rowOff>
    </xdr:from>
    <xdr:to>
      <xdr:col>4</xdr:col>
      <xdr:colOff>495300</xdr:colOff>
      <xdr:row>37</xdr:row>
      <xdr:rowOff>57150</xdr:rowOff>
    </xdr:to>
    <xdr:sp macro="" textlink="">
      <xdr:nvSpPr>
        <xdr:cNvPr id="2076" name="AutoShape 28"/>
        <xdr:cNvSpPr>
          <a:spLocks noChangeArrowheads="1"/>
        </xdr:cNvSpPr>
      </xdr:nvSpPr>
      <xdr:spPr bwMode="auto">
        <a:xfrm>
          <a:off x="1190625" y="4400550"/>
          <a:ext cx="1581150" cy="1647825"/>
        </a:xfrm>
        <a:prstGeom prst="flowChartMerge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276225</xdr:colOff>
      <xdr:row>21</xdr:row>
      <xdr:rowOff>0</xdr:rowOff>
    </xdr:from>
    <xdr:to>
      <xdr:col>5</xdr:col>
      <xdr:colOff>276225</xdr:colOff>
      <xdr:row>26</xdr:row>
      <xdr:rowOff>9525</xdr:rowOff>
    </xdr:to>
    <xdr:sp macro="" textlink="">
      <xdr:nvSpPr>
        <xdr:cNvPr id="2077" name="AutoShape 29"/>
        <xdr:cNvSpPr>
          <a:spLocks noChangeArrowheads="1"/>
        </xdr:cNvSpPr>
      </xdr:nvSpPr>
      <xdr:spPr bwMode="auto">
        <a:xfrm>
          <a:off x="2552700" y="3400425"/>
          <a:ext cx="609600" cy="819150"/>
        </a:xfrm>
        <a:prstGeom prst="flowChartProcess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390525</xdr:colOff>
      <xdr:row>21</xdr:row>
      <xdr:rowOff>85725</xdr:rowOff>
    </xdr:from>
    <xdr:to>
      <xdr:col>5</xdr:col>
      <xdr:colOff>171450</xdr:colOff>
      <xdr:row>25</xdr:row>
      <xdr:rowOff>114300</xdr:rowOff>
    </xdr:to>
    <xdr:sp macro="" textlink="">
      <xdr:nvSpPr>
        <xdr:cNvPr id="2078" name="AutoShape 30"/>
        <xdr:cNvSpPr>
          <a:spLocks noChangeArrowheads="1"/>
        </xdr:cNvSpPr>
      </xdr:nvSpPr>
      <xdr:spPr bwMode="auto">
        <a:xfrm>
          <a:off x="2667000" y="3486150"/>
          <a:ext cx="390525" cy="676275"/>
        </a:xfrm>
        <a:prstGeom prst="flowChartProcess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209550</xdr:colOff>
      <xdr:row>35</xdr:row>
      <xdr:rowOff>152400</xdr:rowOff>
    </xdr:from>
    <xdr:to>
      <xdr:col>3</xdr:col>
      <xdr:colOff>419100</xdr:colOff>
      <xdr:row>38</xdr:row>
      <xdr:rowOff>76200</xdr:rowOff>
    </xdr:to>
    <xdr:sp macro="" textlink="">
      <xdr:nvSpPr>
        <xdr:cNvPr id="2079" name="AutoShape 31"/>
        <xdr:cNvSpPr>
          <a:spLocks noChangeArrowheads="1"/>
        </xdr:cNvSpPr>
      </xdr:nvSpPr>
      <xdr:spPr bwMode="auto">
        <a:xfrm>
          <a:off x="1876425" y="5819775"/>
          <a:ext cx="209550" cy="409575"/>
        </a:xfrm>
        <a:prstGeom prst="flowChartProcess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104775</xdr:colOff>
      <xdr:row>35</xdr:row>
      <xdr:rowOff>152400</xdr:rowOff>
    </xdr:from>
    <xdr:to>
      <xdr:col>3</xdr:col>
      <xdr:colOff>504825</xdr:colOff>
      <xdr:row>38</xdr:row>
      <xdr:rowOff>85725</xdr:rowOff>
    </xdr:to>
    <xdr:sp macro="" textlink="">
      <xdr:nvSpPr>
        <xdr:cNvPr id="2080" name="AutoShape 32"/>
        <xdr:cNvSpPr>
          <a:spLocks noChangeArrowheads="1"/>
        </xdr:cNvSpPr>
      </xdr:nvSpPr>
      <xdr:spPr bwMode="auto">
        <a:xfrm>
          <a:off x="1771650" y="5819775"/>
          <a:ext cx="400050" cy="419100"/>
        </a:xfrm>
        <a:prstGeom prst="flowChartProcess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200025</xdr:colOff>
      <xdr:row>36</xdr:row>
      <xdr:rowOff>0</xdr:rowOff>
    </xdr:from>
    <xdr:to>
      <xdr:col>3</xdr:col>
      <xdr:colOff>400050</xdr:colOff>
      <xdr:row>38</xdr:row>
      <xdr:rowOff>85725</xdr:rowOff>
    </xdr:to>
    <xdr:sp macro="" textlink="">
      <xdr:nvSpPr>
        <xdr:cNvPr id="2081" name="AutoShape 33"/>
        <xdr:cNvSpPr>
          <a:spLocks noChangeArrowheads="1"/>
        </xdr:cNvSpPr>
      </xdr:nvSpPr>
      <xdr:spPr bwMode="auto">
        <a:xfrm>
          <a:off x="1866900" y="5829300"/>
          <a:ext cx="200025" cy="409575"/>
        </a:xfrm>
        <a:prstGeom prst="flowChartProcess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381000</xdr:colOff>
      <xdr:row>21</xdr:row>
      <xdr:rowOff>142875</xdr:rowOff>
    </xdr:from>
    <xdr:to>
      <xdr:col>5</xdr:col>
      <xdr:colOff>200025</xdr:colOff>
      <xdr:row>21</xdr:row>
      <xdr:rowOff>142875</xdr:rowOff>
    </xdr:to>
    <xdr:sp macro="" textlink="">
      <xdr:nvSpPr>
        <xdr:cNvPr id="2082" name="Line 34"/>
        <xdr:cNvSpPr>
          <a:spLocks noChangeShapeType="1"/>
        </xdr:cNvSpPr>
      </xdr:nvSpPr>
      <xdr:spPr bwMode="auto">
        <a:xfrm>
          <a:off x="2657475" y="3543300"/>
          <a:ext cx="428625" cy="0"/>
        </a:xfrm>
        <a:prstGeom prst="line">
          <a:avLst/>
        </a:prstGeom>
        <a:noFill/>
        <a:ln w="9525">
          <a:solidFill>
            <a:srgbClr val="000000"/>
          </a:solidFill>
          <a:round/>
          <a:headEnd type="triangle" w="med" len="med"/>
          <a:tailEnd type="triangle" w="med" len="med"/>
        </a:ln>
      </xdr:spPr>
    </xdr:sp>
    <xdr:clientData/>
  </xdr:twoCellAnchor>
  <xdr:twoCellAnchor>
    <xdr:from>
      <xdr:col>2</xdr:col>
      <xdr:colOff>133350</xdr:colOff>
      <xdr:row>26</xdr:row>
      <xdr:rowOff>19050</xdr:rowOff>
    </xdr:from>
    <xdr:to>
      <xdr:col>4</xdr:col>
      <xdr:colOff>466725</xdr:colOff>
      <xdr:row>26</xdr:row>
      <xdr:rowOff>28575</xdr:rowOff>
    </xdr:to>
    <xdr:sp macro="" textlink="">
      <xdr:nvSpPr>
        <xdr:cNvPr id="2083" name="Line 35"/>
        <xdr:cNvSpPr>
          <a:spLocks noChangeShapeType="1"/>
        </xdr:cNvSpPr>
      </xdr:nvSpPr>
      <xdr:spPr bwMode="auto">
        <a:xfrm flipV="1">
          <a:off x="1190625" y="4229100"/>
          <a:ext cx="1552575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 type="triangle" w="med" len="med"/>
          <a:tailEnd type="triangle" w="med" len="med"/>
        </a:ln>
      </xdr:spPr>
    </xdr:sp>
    <xdr:clientData/>
  </xdr:twoCellAnchor>
  <xdr:twoCellAnchor>
    <xdr:from>
      <xdr:col>3</xdr:col>
      <xdr:colOff>123825</xdr:colOff>
      <xdr:row>19</xdr:row>
      <xdr:rowOff>123825</xdr:rowOff>
    </xdr:from>
    <xdr:to>
      <xdr:col>3</xdr:col>
      <xdr:colOff>485775</xdr:colOff>
      <xdr:row>19</xdr:row>
      <xdr:rowOff>123825</xdr:rowOff>
    </xdr:to>
    <xdr:sp macro="" textlink="">
      <xdr:nvSpPr>
        <xdr:cNvPr id="2084" name="Line 36"/>
        <xdr:cNvSpPr>
          <a:spLocks noChangeShapeType="1"/>
        </xdr:cNvSpPr>
      </xdr:nvSpPr>
      <xdr:spPr bwMode="auto">
        <a:xfrm>
          <a:off x="1790700" y="3200400"/>
          <a:ext cx="361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 type="triangle" w="med" len="med"/>
          <a:tailEnd type="triangle" w="med" len="med"/>
        </a:ln>
      </xdr:spPr>
    </xdr:sp>
    <xdr:clientData/>
  </xdr:twoCellAnchor>
  <xdr:twoCellAnchor>
    <xdr:from>
      <xdr:col>3</xdr:col>
      <xdr:colOff>200025</xdr:colOff>
      <xdr:row>37</xdr:row>
      <xdr:rowOff>38100</xdr:rowOff>
    </xdr:from>
    <xdr:to>
      <xdr:col>3</xdr:col>
      <xdr:colOff>400050</xdr:colOff>
      <xdr:row>37</xdr:row>
      <xdr:rowOff>38100</xdr:rowOff>
    </xdr:to>
    <xdr:sp macro="" textlink="">
      <xdr:nvSpPr>
        <xdr:cNvPr id="2085" name="Line 37"/>
        <xdr:cNvSpPr>
          <a:spLocks noChangeShapeType="1"/>
        </xdr:cNvSpPr>
      </xdr:nvSpPr>
      <xdr:spPr bwMode="auto">
        <a:xfrm>
          <a:off x="1866900" y="6029325"/>
          <a:ext cx="200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 type="triangle" w="med" len="med"/>
          <a:tailEnd type="triangle" w="med" len="med"/>
        </a:ln>
      </xdr:spPr>
    </xdr:sp>
    <xdr:clientData/>
  </xdr:twoCellAnchor>
  <xdr:twoCellAnchor>
    <xdr:from>
      <xdr:col>5</xdr:col>
      <xdr:colOff>438150</xdr:colOff>
      <xdr:row>21</xdr:row>
      <xdr:rowOff>66675</xdr:rowOff>
    </xdr:from>
    <xdr:to>
      <xdr:col>5</xdr:col>
      <xdr:colOff>438150</xdr:colOff>
      <xdr:row>25</xdr:row>
      <xdr:rowOff>104775</xdr:rowOff>
    </xdr:to>
    <xdr:sp macro="" textlink="">
      <xdr:nvSpPr>
        <xdr:cNvPr id="2086" name="Line 38"/>
        <xdr:cNvSpPr>
          <a:spLocks noChangeShapeType="1"/>
        </xdr:cNvSpPr>
      </xdr:nvSpPr>
      <xdr:spPr bwMode="auto">
        <a:xfrm>
          <a:off x="3324225" y="3467100"/>
          <a:ext cx="0" cy="685800"/>
        </a:xfrm>
        <a:prstGeom prst="line">
          <a:avLst/>
        </a:prstGeom>
        <a:noFill/>
        <a:ln w="9525">
          <a:solidFill>
            <a:srgbClr val="000000"/>
          </a:solidFill>
          <a:round/>
          <a:headEnd type="triangle" w="med" len="med"/>
          <a:tailEnd type="triangle" w="med" len="med"/>
        </a:ln>
      </xdr:spPr>
    </xdr:sp>
    <xdr:clientData/>
  </xdr:twoCellAnchor>
  <xdr:twoCellAnchor>
    <xdr:from>
      <xdr:col>5</xdr:col>
      <xdr:colOff>142875</xdr:colOff>
      <xdr:row>21</xdr:row>
      <xdr:rowOff>66675</xdr:rowOff>
    </xdr:from>
    <xdr:to>
      <xdr:col>6</xdr:col>
      <xdr:colOff>0</xdr:colOff>
      <xdr:row>21</xdr:row>
      <xdr:rowOff>66675</xdr:rowOff>
    </xdr:to>
    <xdr:sp macro="" textlink="">
      <xdr:nvSpPr>
        <xdr:cNvPr id="2087" name="Line 39"/>
        <xdr:cNvSpPr>
          <a:spLocks noChangeShapeType="1"/>
        </xdr:cNvSpPr>
      </xdr:nvSpPr>
      <xdr:spPr bwMode="auto">
        <a:xfrm>
          <a:off x="3028950" y="3467100"/>
          <a:ext cx="466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180975</xdr:colOff>
      <xdr:row>25</xdr:row>
      <xdr:rowOff>104775</xdr:rowOff>
    </xdr:from>
    <xdr:to>
      <xdr:col>6</xdr:col>
      <xdr:colOff>28575</xdr:colOff>
      <xdr:row>25</xdr:row>
      <xdr:rowOff>104775</xdr:rowOff>
    </xdr:to>
    <xdr:sp macro="" textlink="">
      <xdr:nvSpPr>
        <xdr:cNvPr id="2088" name="Line 40"/>
        <xdr:cNvSpPr>
          <a:spLocks noChangeShapeType="1"/>
        </xdr:cNvSpPr>
      </xdr:nvSpPr>
      <xdr:spPr bwMode="auto">
        <a:xfrm>
          <a:off x="3067050" y="4152900"/>
          <a:ext cx="4572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485775</xdr:colOff>
      <xdr:row>24</xdr:row>
      <xdr:rowOff>114300</xdr:rowOff>
    </xdr:from>
    <xdr:to>
      <xdr:col>3</xdr:col>
      <xdr:colOff>200025</xdr:colOff>
      <xdr:row>24</xdr:row>
      <xdr:rowOff>114300</xdr:rowOff>
    </xdr:to>
    <xdr:sp macro="" textlink="">
      <xdr:nvSpPr>
        <xdr:cNvPr id="2089" name="Line 41"/>
        <xdr:cNvSpPr>
          <a:spLocks noChangeShapeType="1"/>
        </xdr:cNvSpPr>
      </xdr:nvSpPr>
      <xdr:spPr bwMode="auto">
        <a:xfrm>
          <a:off x="1543050" y="4000500"/>
          <a:ext cx="323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514350</xdr:colOff>
      <xdr:row>21</xdr:row>
      <xdr:rowOff>85725</xdr:rowOff>
    </xdr:from>
    <xdr:to>
      <xdr:col>2</xdr:col>
      <xdr:colOff>514350</xdr:colOff>
      <xdr:row>24</xdr:row>
      <xdr:rowOff>104775</xdr:rowOff>
    </xdr:to>
    <xdr:sp macro="" textlink="">
      <xdr:nvSpPr>
        <xdr:cNvPr id="2090" name="Line 42"/>
        <xdr:cNvSpPr>
          <a:spLocks noChangeShapeType="1"/>
        </xdr:cNvSpPr>
      </xdr:nvSpPr>
      <xdr:spPr bwMode="auto">
        <a:xfrm>
          <a:off x="1571625" y="3486150"/>
          <a:ext cx="0" cy="504825"/>
        </a:xfrm>
        <a:prstGeom prst="line">
          <a:avLst/>
        </a:prstGeom>
        <a:noFill/>
        <a:ln w="9525">
          <a:solidFill>
            <a:srgbClr val="000000"/>
          </a:solidFill>
          <a:round/>
          <a:headEnd type="triangle" w="med" len="med"/>
          <a:tailEnd type="triangle" w="med" len="med"/>
        </a:ln>
      </xdr:spPr>
    </xdr:sp>
    <xdr:clientData/>
  </xdr:twoCellAnchor>
  <xdr:twoCellAnchor>
    <xdr:from>
      <xdr:col>4</xdr:col>
      <xdr:colOff>542925</xdr:colOff>
      <xdr:row>20</xdr:row>
      <xdr:rowOff>76200</xdr:rowOff>
    </xdr:from>
    <xdr:to>
      <xdr:col>5</xdr:col>
      <xdr:colOff>76200</xdr:colOff>
      <xdr:row>21</xdr:row>
      <xdr:rowOff>85725</xdr:rowOff>
    </xdr:to>
    <xdr:sp macro="" textlink="">
      <xdr:nvSpPr>
        <xdr:cNvPr id="2091" name="Text Box 43"/>
        <xdr:cNvSpPr txBox="1">
          <a:spLocks noChangeArrowheads="1"/>
        </xdr:cNvSpPr>
      </xdr:nvSpPr>
      <xdr:spPr bwMode="auto">
        <a:xfrm>
          <a:off x="2819400" y="3314700"/>
          <a:ext cx="142875" cy="1714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a</a:t>
          </a:r>
        </a:p>
      </xdr:txBody>
    </xdr:sp>
    <xdr:clientData/>
  </xdr:twoCellAnchor>
  <xdr:twoCellAnchor>
    <xdr:from>
      <xdr:col>5</xdr:col>
      <xdr:colOff>476250</xdr:colOff>
      <xdr:row>23</xdr:row>
      <xdr:rowOff>85725</xdr:rowOff>
    </xdr:from>
    <xdr:to>
      <xdr:col>6</xdr:col>
      <xdr:colOff>28575</xdr:colOff>
      <xdr:row>24</xdr:row>
      <xdr:rowOff>142875</xdr:rowOff>
    </xdr:to>
    <xdr:sp macro="" textlink="">
      <xdr:nvSpPr>
        <xdr:cNvPr id="2092" name="Text Box 44"/>
        <xdr:cNvSpPr txBox="1">
          <a:spLocks noChangeArrowheads="1"/>
        </xdr:cNvSpPr>
      </xdr:nvSpPr>
      <xdr:spPr bwMode="auto">
        <a:xfrm>
          <a:off x="3362325" y="3810000"/>
          <a:ext cx="1619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3</xdr:col>
      <xdr:colOff>238125</xdr:colOff>
      <xdr:row>25</xdr:row>
      <xdr:rowOff>114300</xdr:rowOff>
    </xdr:from>
    <xdr:to>
      <xdr:col>3</xdr:col>
      <xdr:colOff>504825</xdr:colOff>
      <xdr:row>27</xdr:row>
      <xdr:rowOff>133350</xdr:rowOff>
    </xdr:to>
    <xdr:sp macro="" textlink="">
      <xdr:nvSpPr>
        <xdr:cNvPr id="2093" name="Text Box 45"/>
        <xdr:cNvSpPr txBox="1">
          <a:spLocks noChangeArrowheads="1"/>
        </xdr:cNvSpPr>
      </xdr:nvSpPr>
      <xdr:spPr bwMode="auto">
        <a:xfrm>
          <a:off x="1905000" y="4162425"/>
          <a:ext cx="266700" cy="3429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d</a:t>
          </a:r>
        </a:p>
      </xdr:txBody>
    </xdr:sp>
    <xdr:clientData/>
  </xdr:twoCellAnchor>
  <xdr:twoCellAnchor>
    <xdr:from>
      <xdr:col>3</xdr:col>
      <xdr:colOff>247650</xdr:colOff>
      <xdr:row>18</xdr:row>
      <xdr:rowOff>152400</xdr:rowOff>
    </xdr:from>
    <xdr:to>
      <xdr:col>3</xdr:col>
      <xdr:colOff>400050</xdr:colOff>
      <xdr:row>19</xdr:row>
      <xdr:rowOff>152400</xdr:rowOff>
    </xdr:to>
    <xdr:sp macro="" textlink="">
      <xdr:nvSpPr>
        <xdr:cNvPr id="2094" name="Text Box 46"/>
        <xdr:cNvSpPr txBox="1">
          <a:spLocks noChangeArrowheads="1"/>
        </xdr:cNvSpPr>
      </xdr:nvSpPr>
      <xdr:spPr bwMode="auto">
        <a:xfrm>
          <a:off x="1914525" y="3067050"/>
          <a:ext cx="152400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e</a:t>
          </a:r>
        </a:p>
      </xdr:txBody>
    </xdr:sp>
    <xdr:clientData/>
  </xdr:twoCellAnchor>
  <xdr:twoCellAnchor>
    <xdr:from>
      <xdr:col>3</xdr:col>
      <xdr:colOff>285750</xdr:colOff>
      <xdr:row>37</xdr:row>
      <xdr:rowOff>152400</xdr:rowOff>
    </xdr:from>
    <xdr:to>
      <xdr:col>3</xdr:col>
      <xdr:colOff>466725</xdr:colOff>
      <xdr:row>39</xdr:row>
      <xdr:rowOff>28575</xdr:rowOff>
    </xdr:to>
    <xdr:sp macro="" textlink="">
      <xdr:nvSpPr>
        <xdr:cNvPr id="2095" name="Text Box 47"/>
        <xdr:cNvSpPr txBox="1">
          <a:spLocks noChangeArrowheads="1"/>
        </xdr:cNvSpPr>
      </xdr:nvSpPr>
      <xdr:spPr bwMode="auto">
        <a:xfrm>
          <a:off x="1952625" y="6143625"/>
          <a:ext cx="1809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c</a:t>
          </a:r>
        </a:p>
      </xdr:txBody>
    </xdr:sp>
    <xdr:clientData/>
  </xdr:twoCellAnchor>
  <xdr:twoCellAnchor>
    <xdr:from>
      <xdr:col>2</xdr:col>
      <xdr:colOff>314325</xdr:colOff>
      <xdr:row>22</xdr:row>
      <xdr:rowOff>123825</xdr:rowOff>
    </xdr:from>
    <xdr:to>
      <xdr:col>2</xdr:col>
      <xdr:colOff>466725</xdr:colOff>
      <xdr:row>24</xdr:row>
      <xdr:rowOff>19050</xdr:rowOff>
    </xdr:to>
    <xdr:sp macro="" textlink="">
      <xdr:nvSpPr>
        <xdr:cNvPr id="2096" name="Text Box 48"/>
        <xdr:cNvSpPr txBox="1">
          <a:spLocks noChangeArrowheads="1"/>
        </xdr:cNvSpPr>
      </xdr:nvSpPr>
      <xdr:spPr bwMode="auto">
        <a:xfrm>
          <a:off x="1371600" y="3686175"/>
          <a:ext cx="152400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h</a:t>
          </a:r>
        </a:p>
      </xdr:txBody>
    </xdr:sp>
    <xdr:clientData/>
  </xdr:twoCellAnchor>
  <xdr:twoCellAnchor>
    <xdr:from>
      <xdr:col>5</xdr:col>
      <xdr:colOff>0</xdr:colOff>
      <xdr:row>26</xdr:row>
      <xdr:rowOff>123825</xdr:rowOff>
    </xdr:from>
    <xdr:to>
      <xdr:col>5</xdr:col>
      <xdr:colOff>0</xdr:colOff>
      <xdr:row>30</xdr:row>
      <xdr:rowOff>38100</xdr:rowOff>
    </xdr:to>
    <xdr:sp macro="" textlink="">
      <xdr:nvSpPr>
        <xdr:cNvPr id="2097" name="Line 49"/>
        <xdr:cNvSpPr>
          <a:spLocks noChangeShapeType="1"/>
        </xdr:cNvSpPr>
      </xdr:nvSpPr>
      <xdr:spPr bwMode="auto">
        <a:xfrm>
          <a:off x="2886075" y="4333875"/>
          <a:ext cx="0" cy="561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26</xdr:row>
      <xdr:rowOff>19050</xdr:rowOff>
    </xdr:from>
    <xdr:to>
      <xdr:col>2</xdr:col>
      <xdr:colOff>9525</xdr:colOff>
      <xdr:row>30</xdr:row>
      <xdr:rowOff>57150</xdr:rowOff>
    </xdr:to>
    <xdr:sp macro="" textlink="">
      <xdr:nvSpPr>
        <xdr:cNvPr id="2098" name="Line 50"/>
        <xdr:cNvSpPr>
          <a:spLocks noChangeShapeType="1"/>
        </xdr:cNvSpPr>
      </xdr:nvSpPr>
      <xdr:spPr bwMode="auto">
        <a:xfrm flipH="1">
          <a:off x="1057275" y="4229100"/>
          <a:ext cx="9525" cy="6858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28</xdr:row>
      <xdr:rowOff>152400</xdr:rowOff>
    </xdr:from>
    <xdr:to>
      <xdr:col>5</xdr:col>
      <xdr:colOff>19050</xdr:colOff>
      <xdr:row>29</xdr:row>
      <xdr:rowOff>0</xdr:rowOff>
    </xdr:to>
    <xdr:sp macro="" textlink="">
      <xdr:nvSpPr>
        <xdr:cNvPr id="2099" name="Line 51"/>
        <xdr:cNvSpPr>
          <a:spLocks noChangeShapeType="1"/>
        </xdr:cNvSpPr>
      </xdr:nvSpPr>
      <xdr:spPr bwMode="auto">
        <a:xfrm>
          <a:off x="1057275" y="4686300"/>
          <a:ext cx="184785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 type="triangle" w="med" len="med"/>
          <a:tailEnd type="triangle" w="med" len="med"/>
        </a:ln>
      </xdr:spPr>
    </xdr:sp>
    <xdr:clientData/>
  </xdr:twoCellAnchor>
  <xdr:twoCellAnchor>
    <xdr:from>
      <xdr:col>3</xdr:col>
      <xdr:colOff>276225</xdr:colOff>
      <xdr:row>28</xdr:row>
      <xdr:rowOff>114300</xdr:rowOff>
    </xdr:from>
    <xdr:to>
      <xdr:col>3</xdr:col>
      <xdr:colOff>495300</xdr:colOff>
      <xdr:row>30</xdr:row>
      <xdr:rowOff>123825</xdr:rowOff>
    </xdr:to>
    <xdr:sp macro="" textlink="">
      <xdr:nvSpPr>
        <xdr:cNvPr id="2100" name="Text Box 52"/>
        <xdr:cNvSpPr txBox="1">
          <a:spLocks noChangeArrowheads="1"/>
        </xdr:cNvSpPr>
      </xdr:nvSpPr>
      <xdr:spPr bwMode="auto">
        <a:xfrm>
          <a:off x="1943100" y="4648200"/>
          <a:ext cx="219075" cy="3333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D</a:t>
          </a:r>
        </a:p>
      </xdr:txBody>
    </xdr:sp>
    <xdr:clientData/>
  </xdr:twoCellAnchor>
  <xdr:twoCellAnchor>
    <xdr:from>
      <xdr:col>6</xdr:col>
      <xdr:colOff>504825</xdr:colOff>
      <xdr:row>38</xdr:row>
      <xdr:rowOff>76200</xdr:rowOff>
    </xdr:from>
    <xdr:to>
      <xdr:col>6</xdr:col>
      <xdr:colOff>533400</xdr:colOff>
      <xdr:row>38</xdr:row>
      <xdr:rowOff>104775</xdr:rowOff>
    </xdr:to>
    <xdr:sp macro="" textlink="">
      <xdr:nvSpPr>
        <xdr:cNvPr id="2102" name="Arc 54"/>
        <xdr:cNvSpPr>
          <a:spLocks/>
        </xdr:cNvSpPr>
      </xdr:nvSpPr>
      <xdr:spPr bwMode="auto">
        <a:xfrm>
          <a:off x="4000500" y="6229350"/>
          <a:ext cx="28575" cy="28575"/>
        </a:xfrm>
        <a:custGeom>
          <a:avLst/>
          <a:gdLst>
            <a:gd name="G0" fmla="+- 0 0 0"/>
            <a:gd name="G1" fmla="+- 21600 0 0"/>
            <a:gd name="G2" fmla="+- 21600 0 0"/>
            <a:gd name="T0" fmla="*/ 0 w 21600"/>
            <a:gd name="T1" fmla="*/ 0 h 21600"/>
            <a:gd name="T2" fmla="*/ 21600 w 21600"/>
            <a:gd name="T3" fmla="*/ 21600 h 21600"/>
            <a:gd name="T4" fmla="*/ 0 w 21600"/>
            <a:gd name="T5" fmla="*/ 21600 h 21600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</a:cxnLst>
          <a:rect l="0" t="0" r="r" b="b"/>
          <a:pathLst>
            <a:path w="21600" h="21600" fill="none" extrusionOk="0">
              <a:moveTo>
                <a:pt x="-1" y="0"/>
              </a:moveTo>
              <a:cubicBezTo>
                <a:pt x="11929" y="0"/>
                <a:pt x="21600" y="9670"/>
                <a:pt x="21600" y="21600"/>
              </a:cubicBezTo>
            </a:path>
            <a:path w="21600" h="21600" stroke="0" extrusionOk="0">
              <a:moveTo>
                <a:pt x="-1" y="0"/>
              </a:moveTo>
              <a:cubicBezTo>
                <a:pt x="11929" y="0"/>
                <a:pt x="21600" y="9670"/>
                <a:pt x="21600" y="21600"/>
              </a:cubicBezTo>
              <a:lnTo>
                <a:pt x="0" y="21600"/>
              </a:lnTo>
              <a:close/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76200</xdr:colOff>
      <xdr:row>33</xdr:row>
      <xdr:rowOff>95250</xdr:rowOff>
    </xdr:from>
    <xdr:to>
      <xdr:col>3</xdr:col>
      <xdr:colOff>571500</xdr:colOff>
      <xdr:row>34</xdr:row>
      <xdr:rowOff>114300</xdr:rowOff>
    </xdr:to>
    <xdr:sp macro="" textlink="">
      <xdr:nvSpPr>
        <xdr:cNvPr id="2104" name="Freeform 56"/>
        <xdr:cNvSpPr>
          <a:spLocks/>
        </xdr:cNvSpPr>
      </xdr:nvSpPr>
      <xdr:spPr bwMode="auto">
        <a:xfrm>
          <a:off x="1743075" y="5438775"/>
          <a:ext cx="495300" cy="180975"/>
        </a:xfrm>
        <a:custGeom>
          <a:avLst/>
          <a:gdLst/>
          <a:ahLst/>
          <a:cxnLst>
            <a:cxn ang="0">
              <a:pos x="4" y="16"/>
            </a:cxn>
            <a:cxn ang="0">
              <a:pos x="48" y="16"/>
            </a:cxn>
            <a:cxn ang="0">
              <a:pos x="26" y="0"/>
            </a:cxn>
            <a:cxn ang="0">
              <a:pos x="4" y="16"/>
            </a:cxn>
          </a:cxnLst>
          <a:rect l="0" t="0" r="r" b="b"/>
          <a:pathLst>
            <a:path w="52" h="19">
              <a:moveTo>
                <a:pt x="4" y="16"/>
              </a:moveTo>
              <a:cubicBezTo>
                <a:pt x="8" y="19"/>
                <a:pt x="44" y="19"/>
                <a:pt x="48" y="16"/>
              </a:cubicBezTo>
              <a:cubicBezTo>
                <a:pt x="52" y="13"/>
                <a:pt x="33" y="0"/>
                <a:pt x="26" y="0"/>
              </a:cubicBezTo>
              <a:cubicBezTo>
                <a:pt x="19" y="0"/>
                <a:pt x="0" y="13"/>
                <a:pt x="4" y="16"/>
              </a:cubicBezTo>
              <a:close/>
            </a:path>
          </a:pathLst>
        </a:custGeom>
        <a:solidFill>
          <a:srgbClr val="FFFF00"/>
        </a:solidFill>
        <a:ln w="9525">
          <a:solidFill>
            <a:srgbClr val="0000FF"/>
          </a:solidFill>
          <a:round/>
          <a:headEnd/>
          <a:tailEnd/>
        </a:ln>
      </xdr:spPr>
    </xdr:sp>
    <xdr:clientData/>
  </xdr:twoCellAnchor>
  <xdr:twoCellAnchor>
    <xdr:from>
      <xdr:col>3</xdr:col>
      <xdr:colOff>295275</xdr:colOff>
      <xdr:row>34</xdr:row>
      <xdr:rowOff>85725</xdr:rowOff>
    </xdr:from>
    <xdr:to>
      <xdr:col>3</xdr:col>
      <xdr:colOff>457200</xdr:colOff>
      <xdr:row>35</xdr:row>
      <xdr:rowOff>114300</xdr:rowOff>
    </xdr:to>
    <xdr:sp macro="" textlink="">
      <xdr:nvSpPr>
        <xdr:cNvPr id="2105" name="Text Box 57"/>
        <xdr:cNvSpPr txBox="1">
          <a:spLocks noChangeArrowheads="1"/>
        </xdr:cNvSpPr>
      </xdr:nvSpPr>
      <xdr:spPr bwMode="auto">
        <a:xfrm>
          <a:off x="1962150" y="5591175"/>
          <a:ext cx="16192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0" i="1" strike="noStrike">
              <a:solidFill>
                <a:srgbClr val="000000"/>
              </a:solidFill>
              <a:latin typeface="Arial"/>
              <a:cs typeface="Arial"/>
            </a:rPr>
            <a:t>O</a:t>
          </a:r>
        </a:p>
      </xdr:txBody>
    </xdr:sp>
    <xdr:clientData/>
  </xdr:twoCellAnchor>
  <xdr:twoCellAnchor>
    <xdr:from>
      <xdr:col>3</xdr:col>
      <xdr:colOff>133350</xdr:colOff>
      <xdr:row>33</xdr:row>
      <xdr:rowOff>152400</xdr:rowOff>
    </xdr:from>
    <xdr:to>
      <xdr:col>3</xdr:col>
      <xdr:colOff>238125</xdr:colOff>
      <xdr:row>34</xdr:row>
      <xdr:rowOff>95250</xdr:rowOff>
    </xdr:to>
    <xdr:sp macro="" textlink="">
      <xdr:nvSpPr>
        <xdr:cNvPr id="2106" name="Freeform 58"/>
        <xdr:cNvSpPr>
          <a:spLocks/>
        </xdr:cNvSpPr>
      </xdr:nvSpPr>
      <xdr:spPr bwMode="auto">
        <a:xfrm>
          <a:off x="1800225" y="5495925"/>
          <a:ext cx="104775" cy="104775"/>
        </a:xfrm>
        <a:custGeom>
          <a:avLst/>
          <a:gdLst/>
          <a:ahLst/>
          <a:cxnLst>
            <a:cxn ang="0">
              <a:pos x="3" y="0"/>
            </a:cxn>
            <a:cxn ang="0">
              <a:pos x="0" y="9"/>
            </a:cxn>
          </a:cxnLst>
          <a:rect l="0" t="0" r="r" b="b"/>
          <a:pathLst>
            <a:path w="3" h="9">
              <a:moveTo>
                <a:pt x="3" y="0"/>
              </a:moveTo>
              <a:cubicBezTo>
                <a:pt x="2" y="3"/>
                <a:pt x="0" y="9"/>
                <a:pt x="0" y="9"/>
              </a:cubicBez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05"/>
  <sheetViews>
    <sheetView tabSelected="1" view="pageBreakPreview" zoomScale="110" zoomScaleNormal="85" zoomScaleSheetLayoutView="110" workbookViewId="0">
      <selection activeCell="O1" sqref="O1"/>
    </sheetView>
  </sheetViews>
  <sheetFormatPr defaultRowHeight="12.75"/>
  <cols>
    <col min="1" max="1" width="6.7109375" customWidth="1"/>
    <col min="2" max="2" width="6.42578125" customWidth="1"/>
    <col min="3" max="3" width="11.140625" customWidth="1"/>
    <col min="4" max="6" width="7.7109375" customWidth="1"/>
    <col min="7" max="7" width="7.5703125" customWidth="1"/>
    <col min="8" max="9" width="7.7109375" customWidth="1"/>
  </cols>
  <sheetData>
    <row r="1" spans="1:9" ht="212.25" customHeight="1"/>
    <row r="2" spans="1:9">
      <c r="A2" s="4"/>
    </row>
    <row r="3" spans="1:9">
      <c r="B3" t="s">
        <v>32</v>
      </c>
      <c r="C3" t="s">
        <v>48</v>
      </c>
      <c r="D3" t="s">
        <v>49</v>
      </c>
      <c r="E3" s="4" t="s">
        <v>72</v>
      </c>
      <c r="G3" s="4">
        <v>0</v>
      </c>
    </row>
    <row r="4" spans="1:9">
      <c r="C4" s="45" t="s">
        <v>73</v>
      </c>
      <c r="D4" s="45"/>
      <c r="E4" t="s">
        <v>51</v>
      </c>
      <c r="F4" s="4" t="s">
        <v>50</v>
      </c>
      <c r="G4" s="4">
        <v>950</v>
      </c>
    </row>
    <row r="5" spans="1:9">
      <c r="C5" s="45" t="s">
        <v>60</v>
      </c>
      <c r="D5" s="45"/>
      <c r="E5" t="s">
        <v>52</v>
      </c>
      <c r="F5" s="4" t="s">
        <v>53</v>
      </c>
      <c r="G5" s="4">
        <v>900</v>
      </c>
    </row>
    <row r="6" spans="1:9">
      <c r="C6" s="20"/>
      <c r="D6" s="20"/>
      <c r="F6" s="4" t="s">
        <v>54</v>
      </c>
      <c r="G6" s="4">
        <v>975</v>
      </c>
    </row>
    <row r="7" spans="1:9">
      <c r="C7" t="s">
        <v>56</v>
      </c>
      <c r="F7" s="4" t="s">
        <v>51</v>
      </c>
      <c r="G7" s="4">
        <v>4000</v>
      </c>
    </row>
    <row r="8" spans="1:9">
      <c r="F8" s="4"/>
      <c r="G8" s="4"/>
    </row>
    <row r="9" spans="1:9">
      <c r="C9" t="s">
        <v>57</v>
      </c>
      <c r="D9" t="s">
        <v>58</v>
      </c>
    </row>
    <row r="10" spans="1:9" ht="14.25">
      <c r="D10" s="49" t="s">
        <v>71</v>
      </c>
      <c r="E10" s="49"/>
      <c r="F10" s="49"/>
      <c r="G10" s="49"/>
    </row>
    <row r="11" spans="1:9">
      <c r="B11" s="12" t="s">
        <v>33</v>
      </c>
      <c r="C11" s="12" t="s">
        <v>35</v>
      </c>
      <c r="D11" s="13"/>
      <c r="E11" s="13"/>
      <c r="F11" s="13"/>
      <c r="G11" s="13"/>
      <c r="H11" s="13"/>
      <c r="I11" s="13"/>
    </row>
    <row r="12" spans="1:9">
      <c r="B12" s="12" t="s">
        <v>34</v>
      </c>
      <c r="C12" s="12" t="s">
        <v>36</v>
      </c>
      <c r="D12" s="12" t="s">
        <v>46</v>
      </c>
      <c r="E12" s="12" t="s">
        <v>47</v>
      </c>
      <c r="F12" s="12" t="s">
        <v>33</v>
      </c>
      <c r="G12" s="50" t="s">
        <v>41</v>
      </c>
      <c r="H12" s="51"/>
      <c r="I12" s="12" t="s">
        <v>55</v>
      </c>
    </row>
    <row r="13" spans="1:9">
      <c r="B13" s="13"/>
      <c r="C13" s="13"/>
      <c r="D13" s="13"/>
      <c r="E13" s="12" t="s">
        <v>44</v>
      </c>
      <c r="F13" s="12" t="s">
        <v>45</v>
      </c>
      <c r="G13" s="12" t="s">
        <v>42</v>
      </c>
      <c r="H13" s="12" t="s">
        <v>0</v>
      </c>
      <c r="I13" s="12" t="s">
        <v>36</v>
      </c>
    </row>
    <row r="14" spans="1:9">
      <c r="B14" s="14">
        <v>50</v>
      </c>
      <c r="C14" s="15">
        <f>10335/(10335-B14)</f>
        <v>1.004861448711716</v>
      </c>
      <c r="D14" s="16"/>
      <c r="E14" s="16"/>
      <c r="F14" s="16"/>
      <c r="G14" s="16"/>
      <c r="H14" s="16"/>
      <c r="I14" s="16"/>
    </row>
    <row r="15" spans="1:9">
      <c r="B15" s="14">
        <v>160</v>
      </c>
      <c r="C15" s="15">
        <f t="shared" ref="C15:C24" si="0">10335/(10335-B15)</f>
        <v>1.0157248157248158</v>
      </c>
      <c r="D15" s="17">
        <v>1</v>
      </c>
      <c r="E15" s="17">
        <v>350</v>
      </c>
      <c r="F15" s="17">
        <v>-400</v>
      </c>
      <c r="G15" s="18">
        <v>2.2799999999999998</v>
      </c>
      <c r="H15" s="19">
        <v>1.04</v>
      </c>
      <c r="I15" s="17">
        <v>2.37</v>
      </c>
    </row>
    <row r="16" spans="1:9">
      <c r="B16" s="14">
        <v>250</v>
      </c>
      <c r="C16" s="15">
        <f t="shared" si="0"/>
        <v>1.0247892910262766</v>
      </c>
      <c r="D16" s="17">
        <v>2</v>
      </c>
      <c r="E16" s="17">
        <v>500</v>
      </c>
      <c r="F16" s="17">
        <v>-290</v>
      </c>
      <c r="G16" s="18">
        <v>2.83</v>
      </c>
      <c r="H16" s="19">
        <v>1.0349999999999999</v>
      </c>
      <c r="I16" s="17">
        <v>2.93</v>
      </c>
    </row>
    <row r="17" spans="2:9">
      <c r="B17" s="14">
        <v>330</v>
      </c>
      <c r="C17" s="15">
        <f t="shared" si="0"/>
        <v>1.0329835082458771</v>
      </c>
      <c r="D17" s="17">
        <v>3</v>
      </c>
      <c r="E17" s="17">
        <v>650</v>
      </c>
      <c r="F17" s="17">
        <v>-200</v>
      </c>
      <c r="G17" s="18">
        <v>3.38</v>
      </c>
      <c r="H17" s="19">
        <v>1.02</v>
      </c>
      <c r="I17" s="17">
        <v>3.45</v>
      </c>
    </row>
    <row r="18" spans="2:9">
      <c r="B18" s="14">
        <v>450</v>
      </c>
      <c r="C18" s="15">
        <f t="shared" si="0"/>
        <v>1.0455235204855842</v>
      </c>
      <c r="D18" s="17">
        <v>4</v>
      </c>
      <c r="E18" s="17">
        <v>800</v>
      </c>
      <c r="F18" s="17">
        <v>-90</v>
      </c>
      <c r="G18" s="18">
        <v>3.93</v>
      </c>
      <c r="H18" s="19">
        <v>1.01</v>
      </c>
      <c r="I18" s="17">
        <v>3.97</v>
      </c>
    </row>
    <row r="19" spans="2:9">
      <c r="B19" s="14">
        <v>500</v>
      </c>
      <c r="C19" s="15">
        <f t="shared" si="0"/>
        <v>1.050838840874428</v>
      </c>
      <c r="D19" s="17"/>
      <c r="E19" s="17"/>
      <c r="F19" s="17"/>
      <c r="G19" s="18"/>
      <c r="H19" s="19"/>
      <c r="I19" s="17"/>
    </row>
    <row r="20" spans="2:9">
      <c r="B20" s="14">
        <v>200</v>
      </c>
      <c r="C20" s="15">
        <f t="shared" si="0"/>
        <v>1.0197335964479526</v>
      </c>
      <c r="D20" s="17">
        <v>6</v>
      </c>
      <c r="E20" s="17">
        <v>950</v>
      </c>
      <c r="F20" s="17">
        <v>-20</v>
      </c>
      <c r="G20" s="18">
        <v>4.4800000000000004</v>
      </c>
      <c r="H20" s="17">
        <v>1.002</v>
      </c>
      <c r="I20" s="17">
        <v>4.49</v>
      </c>
    </row>
    <row r="21" spans="2:9">
      <c r="B21" s="14">
        <v>300</v>
      </c>
      <c r="C21" s="15">
        <f t="shared" si="0"/>
        <v>1.0298953662182362</v>
      </c>
      <c r="D21" s="16"/>
      <c r="E21" s="16"/>
      <c r="F21" s="16"/>
      <c r="G21" s="16"/>
      <c r="H21" s="16"/>
      <c r="I21" s="16"/>
    </row>
    <row r="22" spans="2:9">
      <c r="B22" s="14">
        <v>400</v>
      </c>
      <c r="C22" s="15">
        <f t="shared" si="0"/>
        <v>1.0402617010568695</v>
      </c>
      <c r="D22" s="16"/>
      <c r="E22" s="16"/>
      <c r="F22" s="16"/>
      <c r="G22" s="16"/>
      <c r="H22" s="16"/>
      <c r="I22" s="16"/>
    </row>
    <row r="23" spans="2:9">
      <c r="B23" s="14">
        <v>600</v>
      </c>
      <c r="C23" s="15">
        <f t="shared" si="0"/>
        <v>1.0616332819722649</v>
      </c>
      <c r="D23" s="16"/>
      <c r="E23" s="16"/>
      <c r="F23" s="16"/>
      <c r="G23" s="16"/>
      <c r="H23" s="16"/>
      <c r="I23" s="16"/>
    </row>
    <row r="24" spans="2:9">
      <c r="B24" s="14">
        <v>550</v>
      </c>
      <c r="C24" s="15">
        <f t="shared" si="0"/>
        <v>1.0562084823709761</v>
      </c>
      <c r="D24" s="16"/>
      <c r="E24" s="16"/>
      <c r="F24" s="16"/>
      <c r="G24" s="16"/>
      <c r="H24" s="16"/>
      <c r="I24" s="16"/>
    </row>
    <row r="26" spans="2:9">
      <c r="F26" s="47"/>
      <c r="G26" s="47"/>
    </row>
    <row r="28" spans="2:9">
      <c r="G28" s="4"/>
    </row>
    <row r="44" spans="3:7">
      <c r="C44" s="47"/>
      <c r="D44" s="47"/>
    </row>
    <row r="45" spans="3:7">
      <c r="C45" s="4"/>
      <c r="D45" s="4"/>
    </row>
    <row r="46" spans="3:7">
      <c r="D46" s="47"/>
      <c r="E46" s="47"/>
      <c r="F46" s="47"/>
      <c r="G46" s="47"/>
    </row>
    <row r="47" spans="3:7">
      <c r="D47" s="4"/>
      <c r="E47" s="4"/>
      <c r="F47" s="4"/>
      <c r="G47" s="4"/>
    </row>
    <row r="48" spans="3:7" ht="212.25" customHeight="1"/>
    <row r="49" spans="1:9">
      <c r="D49" s="4"/>
      <c r="E49" s="4"/>
      <c r="F49" s="4"/>
      <c r="G49" s="4"/>
      <c r="H49" s="4"/>
    </row>
    <row r="50" spans="1:9">
      <c r="C50" s="46" t="s">
        <v>84</v>
      </c>
      <c r="D50" s="46"/>
      <c r="E50" s="46"/>
      <c r="F50" s="46"/>
      <c r="G50" s="46"/>
      <c r="H50" s="46"/>
      <c r="I50" s="46"/>
    </row>
    <row r="51" spans="1:9" ht="14.25">
      <c r="C51" s="46" t="s">
        <v>78</v>
      </c>
      <c r="D51" s="46"/>
      <c r="E51" s="46"/>
      <c r="F51" s="46"/>
      <c r="G51" s="46"/>
      <c r="H51" s="46"/>
      <c r="I51" s="46"/>
    </row>
    <row r="53" spans="1:9">
      <c r="A53" t="s">
        <v>50</v>
      </c>
      <c r="C53" s="29"/>
      <c r="D53" s="12">
        <v>6</v>
      </c>
      <c r="E53" s="12">
        <v>5</v>
      </c>
      <c r="F53" s="12">
        <v>4</v>
      </c>
      <c r="G53" s="12">
        <v>3</v>
      </c>
      <c r="H53" s="12">
        <v>2</v>
      </c>
      <c r="I53" s="12">
        <v>1</v>
      </c>
    </row>
    <row r="54" spans="1:9">
      <c r="A54" s="8" t="s">
        <v>59</v>
      </c>
      <c r="B54" s="7"/>
      <c r="C54" s="29" t="s">
        <v>37</v>
      </c>
      <c r="D54" s="27">
        <v>0.1</v>
      </c>
      <c r="E54" s="14">
        <v>0.13</v>
      </c>
      <c r="F54" s="14">
        <v>0.16</v>
      </c>
      <c r="G54" s="14">
        <v>0.19</v>
      </c>
      <c r="H54" s="14">
        <v>0.22</v>
      </c>
      <c r="I54" s="14">
        <v>0.25</v>
      </c>
    </row>
    <row r="55" spans="1:9">
      <c r="A55" t="s">
        <v>60</v>
      </c>
      <c r="C55" s="32" t="s">
        <v>39</v>
      </c>
      <c r="D55" s="28"/>
      <c r="E55" s="17"/>
      <c r="F55" s="17"/>
      <c r="G55" s="17"/>
      <c r="H55" s="17"/>
      <c r="I55" s="17"/>
    </row>
    <row r="56" spans="1:9">
      <c r="A56" s="4">
        <v>950</v>
      </c>
      <c r="C56" s="29" t="s">
        <v>38</v>
      </c>
      <c r="D56" s="31">
        <f t="shared" ref="D56:I56" si="1">0.2375*(1.65+4*(0.89+1.01*D54)+0.505*D54)</f>
        <v>1.3453187500000001</v>
      </c>
      <c r="E56" s="22">
        <f t="shared" si="1"/>
        <v>1.3777018750000001</v>
      </c>
      <c r="F56" s="22">
        <f t="shared" si="1"/>
        <v>1.410085</v>
      </c>
      <c r="G56" s="22">
        <f t="shared" si="1"/>
        <v>1.4424681250000002</v>
      </c>
      <c r="H56" s="22">
        <f t="shared" si="1"/>
        <v>1.4748512500000002</v>
      </c>
      <c r="I56" s="22">
        <f t="shared" si="1"/>
        <v>1.5072343750000001</v>
      </c>
    </row>
    <row r="57" spans="1:9" ht="14.25">
      <c r="A57" s="4" t="s">
        <v>51</v>
      </c>
      <c r="C57" s="30" t="s">
        <v>74</v>
      </c>
      <c r="D57" s="28"/>
      <c r="E57" s="17"/>
      <c r="F57" s="17"/>
      <c r="G57" s="17"/>
      <c r="H57" s="17"/>
      <c r="I57" s="17"/>
    </row>
    <row r="58" spans="1:9">
      <c r="C58" s="30"/>
      <c r="D58" s="17"/>
      <c r="E58" s="17"/>
      <c r="F58" s="17"/>
      <c r="G58" s="17"/>
      <c r="H58" s="17"/>
      <c r="I58" s="17"/>
    </row>
    <row r="59" spans="1:9" ht="15.75">
      <c r="C59" s="29" t="s">
        <v>67</v>
      </c>
      <c r="D59" s="14">
        <v>0.3</v>
      </c>
      <c r="E59" s="14">
        <v>0.3</v>
      </c>
      <c r="F59" s="14">
        <v>0.3</v>
      </c>
      <c r="G59" s="14">
        <v>0.3</v>
      </c>
      <c r="H59" s="14">
        <v>0.3</v>
      </c>
      <c r="I59" s="14">
        <v>0.3</v>
      </c>
    </row>
    <row r="60" spans="1:9">
      <c r="C60" s="29" t="s">
        <v>75</v>
      </c>
      <c r="D60" s="28">
        <v>0</v>
      </c>
      <c r="E60" s="17">
        <v>0</v>
      </c>
      <c r="F60" s="17">
        <v>0</v>
      </c>
      <c r="G60" s="17">
        <v>0</v>
      </c>
      <c r="H60" s="17">
        <v>0</v>
      </c>
      <c r="I60" s="17">
        <v>0.1</v>
      </c>
    </row>
    <row r="61" spans="1:9" ht="14.25">
      <c r="C61" s="32" t="s">
        <v>68</v>
      </c>
      <c r="D61" s="28"/>
      <c r="E61" s="17"/>
      <c r="F61" s="17"/>
      <c r="G61" s="17"/>
      <c r="H61" s="17"/>
      <c r="I61" s="17"/>
    </row>
    <row r="62" spans="1:9">
      <c r="C62" s="29" t="s">
        <v>40</v>
      </c>
      <c r="D62" s="33">
        <f t="shared" ref="D62:I62" si="2">SUM(D56:D60)</f>
        <v>1.6453187500000002</v>
      </c>
      <c r="E62" s="23">
        <f t="shared" si="2"/>
        <v>1.6777018750000001</v>
      </c>
      <c r="F62" s="23">
        <f t="shared" si="2"/>
        <v>1.7100850000000001</v>
      </c>
      <c r="G62" s="23">
        <f t="shared" si="2"/>
        <v>1.7424681250000003</v>
      </c>
      <c r="H62" s="23">
        <f t="shared" si="2"/>
        <v>1.7748512500000002</v>
      </c>
      <c r="I62" s="23">
        <f t="shared" si="2"/>
        <v>1.9072343750000003</v>
      </c>
    </row>
    <row r="63" spans="1:9" ht="14.25">
      <c r="C63" s="30" t="s">
        <v>69</v>
      </c>
      <c r="D63" s="28"/>
      <c r="E63" s="17"/>
      <c r="F63" s="17"/>
      <c r="G63" s="17"/>
      <c r="H63" s="17"/>
      <c r="I63" s="17"/>
    </row>
    <row r="64" spans="1:9">
      <c r="C64" s="30"/>
      <c r="D64" s="16"/>
      <c r="E64" s="16"/>
      <c r="F64" s="16"/>
      <c r="G64" s="16"/>
      <c r="H64" s="16"/>
      <c r="I64" s="16"/>
    </row>
    <row r="65" spans="1:11">
      <c r="A65" t="s">
        <v>61</v>
      </c>
      <c r="C65" s="16"/>
      <c r="D65" s="16"/>
      <c r="E65" s="16"/>
      <c r="F65" s="16"/>
      <c r="G65" s="16"/>
      <c r="H65" s="16"/>
      <c r="I65" s="16"/>
    </row>
    <row r="66" spans="1:11">
      <c r="A66" s="9">
        <v>900</v>
      </c>
      <c r="C66" s="16"/>
      <c r="D66" s="22">
        <f t="shared" ref="D66:I66" si="3">900/4000*(1.65+4000/1000*(0.89+1.01*D54)+0.505*D54)</f>
        <v>1.2745125000000002</v>
      </c>
      <c r="E66" s="22">
        <f t="shared" si="3"/>
        <v>1.3051912500000002</v>
      </c>
      <c r="F66" s="22">
        <f t="shared" si="3"/>
        <v>1.3358700000000001</v>
      </c>
      <c r="G66" s="22">
        <f t="shared" si="3"/>
        <v>1.3665487500000002</v>
      </c>
      <c r="H66" s="22">
        <f t="shared" si="3"/>
        <v>1.3972275000000003</v>
      </c>
      <c r="I66" s="22">
        <f t="shared" si="3"/>
        <v>1.4279062500000002</v>
      </c>
    </row>
    <row r="67" spans="1:11">
      <c r="A67" s="4" t="s">
        <v>51</v>
      </c>
      <c r="C67" s="16"/>
      <c r="D67" s="14">
        <v>0.3</v>
      </c>
      <c r="E67" s="14">
        <v>0.3</v>
      </c>
      <c r="F67" s="14">
        <v>0.3</v>
      </c>
      <c r="G67" s="14">
        <v>0.3</v>
      </c>
      <c r="H67" s="14">
        <v>0.3</v>
      </c>
      <c r="I67" s="14">
        <v>0.3</v>
      </c>
    </row>
    <row r="68" spans="1:11">
      <c r="C68" s="16" t="s">
        <v>76</v>
      </c>
      <c r="D68" s="24">
        <v>0</v>
      </c>
      <c r="E68" s="24">
        <v>0</v>
      </c>
      <c r="F68" s="24">
        <v>0</v>
      </c>
      <c r="G68" s="24">
        <v>0</v>
      </c>
      <c r="H68" s="24">
        <v>0</v>
      </c>
      <c r="I68" s="24">
        <v>0.1</v>
      </c>
    </row>
    <row r="69" spans="1:11" ht="14.25">
      <c r="C69" s="16" t="s">
        <v>68</v>
      </c>
      <c r="D69" s="24"/>
      <c r="E69" s="24"/>
      <c r="F69" s="24"/>
      <c r="G69" s="24"/>
      <c r="H69" s="24"/>
      <c r="I69" s="24"/>
    </row>
    <row r="70" spans="1:11">
      <c r="A70" s="48"/>
      <c r="B70" s="48"/>
      <c r="C70" s="16" t="s">
        <v>40</v>
      </c>
      <c r="D70" s="23">
        <f t="shared" ref="D70:I70" si="4">SUM(D66:D68)</f>
        <v>1.5745125000000002</v>
      </c>
      <c r="E70" s="23">
        <f t="shared" si="4"/>
        <v>1.6051912500000003</v>
      </c>
      <c r="F70" s="23">
        <f t="shared" si="4"/>
        <v>1.6358700000000002</v>
      </c>
      <c r="G70" s="23">
        <f t="shared" si="4"/>
        <v>1.6665487500000002</v>
      </c>
      <c r="H70" s="23">
        <f t="shared" si="4"/>
        <v>1.6972275000000003</v>
      </c>
      <c r="I70" s="23">
        <f t="shared" si="4"/>
        <v>1.8279062500000003</v>
      </c>
    </row>
    <row r="71" spans="1:11" ht="14.25">
      <c r="C71" s="16" t="s">
        <v>69</v>
      </c>
      <c r="D71" s="25"/>
      <c r="E71" s="25"/>
      <c r="F71" s="25"/>
      <c r="G71" s="25"/>
      <c r="H71" s="25"/>
      <c r="I71" s="25"/>
    </row>
    <row r="72" spans="1:11">
      <c r="C72" s="16"/>
      <c r="D72" s="26"/>
      <c r="E72" s="26"/>
      <c r="F72" s="26"/>
      <c r="G72" s="26"/>
      <c r="H72" s="26"/>
      <c r="I72" s="26"/>
    </row>
    <row r="73" spans="1:11">
      <c r="A73" t="s">
        <v>62</v>
      </c>
      <c r="C73" s="16"/>
      <c r="D73" s="16"/>
      <c r="E73" s="16"/>
      <c r="F73" s="16"/>
      <c r="G73" s="16"/>
      <c r="H73" s="16"/>
      <c r="I73" s="16"/>
      <c r="K73" s="1"/>
    </row>
    <row r="74" spans="1:11">
      <c r="A74" s="9">
        <v>975</v>
      </c>
      <c r="B74" s="5"/>
      <c r="C74" s="16"/>
      <c r="D74" s="22">
        <f t="shared" ref="D74:I74" si="5">975/900*D66</f>
        <v>1.3807218750000001</v>
      </c>
      <c r="E74" s="22">
        <f t="shared" si="5"/>
        <v>1.4139571875000001</v>
      </c>
      <c r="F74" s="22">
        <f t="shared" si="5"/>
        <v>1.4471925000000001</v>
      </c>
      <c r="G74" s="22">
        <f t="shared" si="5"/>
        <v>1.4804278125000001</v>
      </c>
      <c r="H74" s="22">
        <f t="shared" si="5"/>
        <v>1.5136631250000001</v>
      </c>
      <c r="I74" s="22">
        <f t="shared" si="5"/>
        <v>1.5468984375000001</v>
      </c>
    </row>
    <row r="75" spans="1:11">
      <c r="A75" t="s">
        <v>51</v>
      </c>
      <c r="C75" s="16"/>
      <c r="D75" s="14">
        <v>0.3</v>
      </c>
      <c r="E75" s="14">
        <v>0.3</v>
      </c>
      <c r="F75" s="14">
        <v>0.3</v>
      </c>
      <c r="G75" s="14">
        <v>0.3</v>
      </c>
      <c r="H75" s="14">
        <v>0.3</v>
      </c>
      <c r="I75" s="14">
        <v>0.3</v>
      </c>
    </row>
    <row r="76" spans="1:11">
      <c r="C76" s="16"/>
      <c r="D76" s="14">
        <v>0</v>
      </c>
      <c r="E76" s="14">
        <v>0</v>
      </c>
      <c r="F76" s="14">
        <v>0</v>
      </c>
      <c r="G76" s="14">
        <v>0</v>
      </c>
      <c r="H76" s="14">
        <v>0</v>
      </c>
      <c r="I76" s="14">
        <v>0.1</v>
      </c>
    </row>
    <row r="77" spans="1:11">
      <c r="C77" s="16" t="s">
        <v>40</v>
      </c>
      <c r="D77" s="23">
        <f t="shared" ref="D77:I77" si="6">SUM(D74:D76)</f>
        <v>1.6807218750000001</v>
      </c>
      <c r="E77" s="23">
        <f t="shared" si="6"/>
        <v>1.7139571875000001</v>
      </c>
      <c r="F77" s="23">
        <f t="shared" si="6"/>
        <v>1.7471925000000001</v>
      </c>
      <c r="G77" s="23">
        <f t="shared" si="6"/>
        <v>1.7804278125000002</v>
      </c>
      <c r="H77" s="23">
        <f t="shared" si="6"/>
        <v>1.8136631250000002</v>
      </c>
      <c r="I77" s="23">
        <f t="shared" si="6"/>
        <v>1.9468984375000002</v>
      </c>
    </row>
    <row r="78" spans="1:11" ht="14.25">
      <c r="C78" s="16" t="s">
        <v>69</v>
      </c>
      <c r="D78" s="25"/>
      <c r="E78" s="25"/>
      <c r="F78" s="25"/>
      <c r="G78" s="25"/>
      <c r="H78" s="25"/>
      <c r="I78" s="25"/>
    </row>
    <row r="79" spans="1:11">
      <c r="D79" s="10"/>
      <c r="E79" s="6"/>
      <c r="F79" s="6"/>
      <c r="G79" s="10"/>
      <c r="H79" s="6"/>
      <c r="I79" s="6"/>
    </row>
    <row r="80" spans="1:11" ht="212.25" customHeight="1">
      <c r="D80" s="10"/>
      <c r="E80" s="6"/>
      <c r="F80" s="6"/>
      <c r="G80" s="10"/>
      <c r="H80" s="6"/>
      <c r="I80" s="6"/>
    </row>
    <row r="81" spans="1:9">
      <c r="D81" s="10"/>
      <c r="E81" s="6"/>
      <c r="F81" s="6"/>
      <c r="G81" s="10"/>
      <c r="H81" s="6"/>
      <c r="I81" s="6"/>
    </row>
    <row r="82" spans="1:9" ht="14.25">
      <c r="A82" s="46" t="s">
        <v>77</v>
      </c>
      <c r="B82" s="46"/>
      <c r="C82" s="46"/>
      <c r="D82" s="46"/>
      <c r="E82" s="46"/>
      <c r="F82" s="46"/>
      <c r="G82" s="46"/>
      <c r="H82" s="46"/>
      <c r="I82" s="46"/>
    </row>
    <row r="84" spans="1:9">
      <c r="B84" s="13" t="s">
        <v>54</v>
      </c>
      <c r="C84" s="13" t="s">
        <v>63</v>
      </c>
      <c r="D84" s="13"/>
      <c r="E84" s="37"/>
      <c r="F84" s="38" t="s">
        <v>85</v>
      </c>
      <c r="G84" s="39"/>
      <c r="H84" s="12" t="s">
        <v>43</v>
      </c>
      <c r="I84" s="12"/>
    </row>
    <row r="85" spans="1:9" ht="14.25">
      <c r="B85" s="13"/>
      <c r="C85" s="13"/>
      <c r="D85" s="13"/>
      <c r="E85" s="37"/>
      <c r="F85" s="40"/>
      <c r="G85" s="39"/>
      <c r="H85" s="12" t="s">
        <v>82</v>
      </c>
      <c r="I85" s="12"/>
    </row>
    <row r="86" spans="1:9">
      <c r="B86" s="13"/>
      <c r="C86" s="13"/>
      <c r="D86" s="13"/>
      <c r="E86" s="13"/>
      <c r="F86" s="41"/>
      <c r="G86" s="13"/>
      <c r="H86" s="12" t="s">
        <v>80</v>
      </c>
      <c r="I86" s="12"/>
    </row>
    <row r="87" spans="1:9">
      <c r="B87" s="17" t="s">
        <v>46</v>
      </c>
      <c r="C87" s="17" t="s">
        <v>64</v>
      </c>
      <c r="D87" s="16" t="s">
        <v>65</v>
      </c>
      <c r="E87" s="16"/>
      <c r="F87" s="16"/>
      <c r="G87" s="16"/>
      <c r="H87" s="14">
        <v>300</v>
      </c>
      <c r="I87" s="14">
        <v>450</v>
      </c>
    </row>
    <row r="88" spans="1:9" ht="14.25">
      <c r="B88" s="16"/>
      <c r="C88" s="17" t="s">
        <v>79</v>
      </c>
      <c r="D88" s="16" t="s">
        <v>35</v>
      </c>
      <c r="E88" s="16"/>
      <c r="F88" s="16"/>
      <c r="G88" s="16"/>
      <c r="H88" s="17" t="s">
        <v>81</v>
      </c>
      <c r="I88" s="17"/>
    </row>
    <row r="89" spans="1:9">
      <c r="B89" s="16"/>
      <c r="C89" s="17" t="s">
        <v>66</v>
      </c>
      <c r="D89" s="16" t="s">
        <v>36</v>
      </c>
      <c r="E89" s="16"/>
      <c r="F89" s="16"/>
      <c r="G89" s="16"/>
      <c r="H89" s="34">
        <f>+H87*1000/86400</f>
        <v>3.4722222222222223</v>
      </c>
      <c r="I89" s="34">
        <f>+I87*1000/86400</f>
        <v>5.208333333333333</v>
      </c>
    </row>
    <row r="90" spans="1:9" ht="14.25">
      <c r="B90" s="16"/>
      <c r="C90" s="16"/>
      <c r="D90" s="16"/>
      <c r="E90" s="16"/>
      <c r="F90" s="16"/>
      <c r="G90" s="16"/>
      <c r="H90" s="52" t="s">
        <v>83</v>
      </c>
      <c r="I90" s="53"/>
    </row>
    <row r="91" spans="1:9">
      <c r="B91" s="17">
        <v>1</v>
      </c>
      <c r="C91" s="18">
        <v>1.9470000000000001</v>
      </c>
      <c r="D91" s="17">
        <v>2.37</v>
      </c>
      <c r="E91" s="16"/>
      <c r="F91" s="16"/>
      <c r="G91" s="16"/>
      <c r="H91" s="35">
        <f t="shared" ref="H91:H96" si="7">3.472*C91*D91</f>
        <v>16.02116208</v>
      </c>
      <c r="I91" s="22">
        <f t="shared" ref="I91:I96" si="8">5.208*C91*D91</f>
        <v>24.031743120000002</v>
      </c>
    </row>
    <row r="92" spans="1:9">
      <c r="B92" s="17">
        <v>2</v>
      </c>
      <c r="C92" s="18">
        <v>1.8140000000000001</v>
      </c>
      <c r="D92" s="17">
        <v>2.93</v>
      </c>
      <c r="E92" s="16"/>
      <c r="F92" s="16"/>
      <c r="G92" s="16"/>
      <c r="H92" s="35">
        <f t="shared" si="7"/>
        <v>18.453749439999999</v>
      </c>
      <c r="I92" s="22">
        <f t="shared" si="8"/>
        <v>27.680624160000001</v>
      </c>
    </row>
    <row r="93" spans="1:9">
      <c r="B93" s="17">
        <v>3</v>
      </c>
      <c r="C93" s="18">
        <v>1.78</v>
      </c>
      <c r="D93" s="17">
        <v>3.45</v>
      </c>
      <c r="E93" s="16"/>
      <c r="F93" s="16"/>
      <c r="G93" s="16"/>
      <c r="H93" s="35">
        <f t="shared" si="7"/>
        <v>21.321552000000001</v>
      </c>
      <c r="I93" s="22">
        <f t="shared" si="8"/>
        <v>31.982328000000006</v>
      </c>
    </row>
    <row r="94" spans="1:9">
      <c r="B94" s="17">
        <v>4</v>
      </c>
      <c r="C94" s="18">
        <v>1.7470000000000001</v>
      </c>
      <c r="D94" s="17">
        <v>3.97</v>
      </c>
      <c r="E94" s="16"/>
      <c r="F94" s="16"/>
      <c r="G94" s="16"/>
      <c r="H94" s="35">
        <f t="shared" si="7"/>
        <v>24.080368480000004</v>
      </c>
      <c r="I94" s="22">
        <f t="shared" si="8"/>
        <v>36.120552719999999</v>
      </c>
    </row>
    <row r="95" spans="1:9">
      <c r="B95" s="17">
        <v>5</v>
      </c>
      <c r="C95" s="18"/>
      <c r="D95" s="17"/>
      <c r="E95" s="16"/>
      <c r="F95" s="16"/>
      <c r="G95" s="16"/>
      <c r="H95" s="35">
        <f t="shared" si="7"/>
        <v>0</v>
      </c>
      <c r="I95" s="22">
        <f t="shared" si="8"/>
        <v>0</v>
      </c>
    </row>
    <row r="96" spans="1:9">
      <c r="B96" s="17">
        <v>6</v>
      </c>
      <c r="C96" s="18">
        <v>1.681</v>
      </c>
      <c r="D96" s="17">
        <v>4.49</v>
      </c>
      <c r="E96" s="16"/>
      <c r="F96" s="16"/>
      <c r="G96" s="16"/>
      <c r="H96" s="35">
        <f t="shared" si="7"/>
        <v>26.205579680000003</v>
      </c>
      <c r="I96" s="22">
        <f t="shared" si="8"/>
        <v>39.308369520000007</v>
      </c>
    </row>
    <row r="97" spans="1:13">
      <c r="B97" s="21"/>
      <c r="C97" s="42"/>
      <c r="D97" s="21"/>
      <c r="E97" s="20"/>
      <c r="F97" s="20"/>
      <c r="G97" s="20"/>
      <c r="H97" s="43"/>
      <c r="I97" s="44"/>
    </row>
    <row r="98" spans="1:13">
      <c r="B98" s="4"/>
    </row>
    <row r="99" spans="1:13">
      <c r="A99" s="36" t="s">
        <v>70</v>
      </c>
      <c r="B99" s="36"/>
      <c r="C99" s="36"/>
      <c r="D99" s="36"/>
      <c r="E99" s="36"/>
      <c r="F99" s="36"/>
      <c r="G99" s="36"/>
      <c r="H99" s="36"/>
      <c r="I99" s="36"/>
      <c r="K99" s="9"/>
      <c r="L99" s="9"/>
      <c r="M99" s="9"/>
    </row>
    <row r="103" spans="1:13">
      <c r="G103" s="4"/>
      <c r="H103" s="4"/>
    </row>
    <row r="104" spans="1:13">
      <c r="A104" s="11"/>
    </row>
    <row r="105" spans="1:13">
      <c r="A105" s="47"/>
      <c r="B105" s="47"/>
      <c r="C105" s="4"/>
    </row>
  </sheetData>
  <mergeCells count="13">
    <mergeCell ref="A105:B105"/>
    <mergeCell ref="D10:G10"/>
    <mergeCell ref="D46:G46"/>
    <mergeCell ref="G12:H12"/>
    <mergeCell ref="C50:I50"/>
    <mergeCell ref="A82:I82"/>
    <mergeCell ref="H90:I90"/>
    <mergeCell ref="C4:D4"/>
    <mergeCell ref="C5:D5"/>
    <mergeCell ref="C51:I51"/>
    <mergeCell ref="F26:G26"/>
    <mergeCell ref="C44:D44"/>
    <mergeCell ref="A70:B70"/>
  </mergeCells>
  <phoneticPr fontId="0" type="noConversion"/>
  <pageMargins left="0.39400000000000002" right="0.39400000000000002" top="0.39400000000000002" bottom="0.39400000000000002" header="0.39400000000000002" footer="0.39400000000000002"/>
  <pageSetup paperSize="9" scale="99" orientation="portrait" horizontalDpi="300" verticalDpi="300" r:id="rId1"/>
  <headerFooter alignWithMargins="0">
    <oddFooter>&amp;L&amp;"Arial,Bold"rs 82&amp;R&amp;"Arial,Bold"Page &amp;P of &amp;N</oddFooter>
  </headerFooter>
  <rowBreaks count="2" manualBreakCount="2">
    <brk id="47" max="10" man="1"/>
    <brk id="79" max="10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C2:R66"/>
  <sheetViews>
    <sheetView topLeftCell="C1" zoomScale="75" workbookViewId="0">
      <selection activeCell="T40" sqref="T40"/>
    </sheetView>
  </sheetViews>
  <sheetFormatPr defaultRowHeight="12.75"/>
  <cols>
    <col min="1" max="1" width="6.7109375" customWidth="1"/>
    <col min="8" max="8" width="6.7109375" customWidth="1"/>
    <col min="10" max="10" width="6.7109375" customWidth="1"/>
    <col min="12" max="12" width="6.7109375" customWidth="1"/>
    <col min="14" max="14" width="6.5703125" customWidth="1"/>
  </cols>
  <sheetData>
    <row r="2" spans="3:3">
      <c r="C2" t="s">
        <v>3</v>
      </c>
    </row>
    <row r="29" spans="7:15">
      <c r="L29" t="s">
        <v>19</v>
      </c>
    </row>
    <row r="30" spans="7:15">
      <c r="H30" t="s">
        <v>4</v>
      </c>
      <c r="L30" t="s">
        <v>20</v>
      </c>
    </row>
    <row r="32" spans="7:15">
      <c r="G32" t="s">
        <v>5</v>
      </c>
      <c r="I32">
        <v>2</v>
      </c>
      <c r="K32">
        <v>3</v>
      </c>
      <c r="M32">
        <v>4</v>
      </c>
      <c r="O32" t="s">
        <v>20</v>
      </c>
    </row>
    <row r="33" spans="6:18">
      <c r="G33" t="s">
        <v>6</v>
      </c>
      <c r="K33" t="s">
        <v>7</v>
      </c>
      <c r="O33" t="s">
        <v>24</v>
      </c>
    </row>
    <row r="35" spans="6:18">
      <c r="F35" t="s">
        <v>8</v>
      </c>
      <c r="G35">
        <v>2.2000000000000002</v>
      </c>
      <c r="I35">
        <v>3.8</v>
      </c>
      <c r="K35">
        <v>3.8</v>
      </c>
      <c r="M35">
        <v>3.8</v>
      </c>
      <c r="O35" t="s">
        <v>25</v>
      </c>
      <c r="R35" t="s">
        <v>7</v>
      </c>
    </row>
    <row r="37" spans="6:18">
      <c r="F37" t="s">
        <v>9</v>
      </c>
      <c r="G37">
        <v>1.972</v>
      </c>
      <c r="I37">
        <v>3.4420000000000002</v>
      </c>
      <c r="K37">
        <v>3.4420000000000002</v>
      </c>
      <c r="M37">
        <v>3.4420000000000002</v>
      </c>
      <c r="O37">
        <v>1.972</v>
      </c>
      <c r="P37">
        <v>3.4420000000000002</v>
      </c>
      <c r="Q37">
        <v>3.4420000000000002</v>
      </c>
      <c r="R37">
        <v>3.4420000000000002</v>
      </c>
    </row>
    <row r="40" spans="6:18">
      <c r="F40" t="s">
        <v>1</v>
      </c>
      <c r="G40">
        <v>1.077</v>
      </c>
      <c r="I40">
        <v>1.3160000000000001</v>
      </c>
      <c r="K40">
        <v>1.3160000000000001</v>
      </c>
      <c r="M40">
        <v>1.3160000000000001</v>
      </c>
      <c r="O40">
        <f>+O37*O42</f>
        <v>0.49299999999999999</v>
      </c>
      <c r="P40" s="1">
        <f>0.275*P37</f>
        <v>0.94655000000000011</v>
      </c>
      <c r="Q40" s="1">
        <f>0.275*Q37</f>
        <v>0.94655000000000011</v>
      </c>
      <c r="R40" s="1">
        <f>0.275*R37</f>
        <v>0.94655000000000011</v>
      </c>
    </row>
    <row r="41" spans="6:18">
      <c r="F41" t="s">
        <v>27</v>
      </c>
      <c r="G41" s="1">
        <f>+G40/2</f>
        <v>0.53849999999999998</v>
      </c>
      <c r="P41" s="1"/>
      <c r="Q41" s="1"/>
      <c r="R41" s="1"/>
    </row>
    <row r="42" spans="6:18">
      <c r="F42" t="s">
        <v>15</v>
      </c>
      <c r="G42" s="1">
        <f>+G40/G37</f>
        <v>0.54614604462474647</v>
      </c>
      <c r="I42" s="1">
        <f>+I40/I37</f>
        <v>0.38233585124927366</v>
      </c>
      <c r="K42" s="1">
        <f>+K40/K37</f>
        <v>0.38233585124927366</v>
      </c>
      <c r="M42" s="1">
        <f>+M40/M37</f>
        <v>0.38233585124927366</v>
      </c>
      <c r="O42">
        <v>0.25</v>
      </c>
    </row>
    <row r="43" spans="6:18">
      <c r="F43" t="s">
        <v>2</v>
      </c>
      <c r="G43">
        <v>1.1639999999999999</v>
      </c>
      <c r="I43">
        <v>1.526</v>
      </c>
      <c r="K43">
        <v>1.526</v>
      </c>
      <c r="M43">
        <v>1.526</v>
      </c>
      <c r="O43">
        <f>0.5*O37</f>
        <v>0.98599999999999999</v>
      </c>
      <c r="P43" s="1">
        <f>0.55*P37</f>
        <v>1.8931000000000002</v>
      </c>
      <c r="Q43" s="1">
        <f>0.55*Q37</f>
        <v>1.8931000000000002</v>
      </c>
      <c r="R43" s="1">
        <f>0.55*R37</f>
        <v>1.8931000000000002</v>
      </c>
    </row>
    <row r="44" spans="6:18">
      <c r="F44" t="s">
        <v>16</v>
      </c>
      <c r="G44" s="1">
        <f>+G43/G37</f>
        <v>0.59026369168356996</v>
      </c>
      <c r="I44" s="1">
        <f>+I43/I37</f>
        <v>0.44334689134224287</v>
      </c>
      <c r="K44" s="1">
        <f>+K43/K37</f>
        <v>0.44334689134224287</v>
      </c>
      <c r="M44" s="1">
        <f>+M43/M37</f>
        <v>0.44334689134224287</v>
      </c>
      <c r="O44">
        <v>0.5</v>
      </c>
    </row>
    <row r="45" spans="6:18">
      <c r="F45" t="s">
        <v>10</v>
      </c>
      <c r="G45" s="2">
        <f>+G40*G43</f>
        <v>1.253628</v>
      </c>
      <c r="I45" s="2">
        <f>+I40*I43</f>
        <v>2.008216</v>
      </c>
      <c r="K45" s="2">
        <f>+K40*K43</f>
        <v>2.008216</v>
      </c>
      <c r="M45" s="2">
        <f>+M40*M43</f>
        <v>2.008216</v>
      </c>
      <c r="O45" s="2">
        <f>+O40*O43</f>
        <v>0.48609799999999997</v>
      </c>
      <c r="P45" s="2">
        <f>+P40*P43</f>
        <v>1.7919138050000005</v>
      </c>
      <c r="Q45" s="2">
        <f>+Q40*Q43</f>
        <v>1.7919138050000005</v>
      </c>
      <c r="R45" s="2">
        <f>+R40*R43</f>
        <v>1.7919138050000005</v>
      </c>
    </row>
    <row r="46" spans="6:18">
      <c r="G46" s="1">
        <f>+G41*G43</f>
        <v>0.62681399999999998</v>
      </c>
    </row>
    <row r="47" spans="6:18">
      <c r="F47" t="s">
        <v>11</v>
      </c>
      <c r="G47">
        <v>0.4</v>
      </c>
      <c r="I47">
        <v>0.25</v>
      </c>
      <c r="K47">
        <v>0.25</v>
      </c>
      <c r="M47">
        <v>0.25</v>
      </c>
      <c r="O47">
        <v>0.3</v>
      </c>
      <c r="P47">
        <v>0.3</v>
      </c>
      <c r="Q47">
        <v>0.3</v>
      </c>
      <c r="R47">
        <v>0.5</v>
      </c>
    </row>
    <row r="49" spans="6:18">
      <c r="F49" t="s">
        <v>12</v>
      </c>
      <c r="G49">
        <v>0.90200000000000002</v>
      </c>
      <c r="H49">
        <v>0.95</v>
      </c>
      <c r="I49">
        <v>1.1919999999999999</v>
      </c>
      <c r="J49">
        <v>1.2350000000000001</v>
      </c>
      <c r="K49">
        <v>1.1919999999999999</v>
      </c>
      <c r="L49">
        <v>1.2350000000000001</v>
      </c>
      <c r="M49">
        <v>1.1919999999999999</v>
      </c>
      <c r="N49">
        <v>1.2350000000000001</v>
      </c>
      <c r="O49">
        <f>0.5*O37</f>
        <v>0.98599999999999999</v>
      </c>
      <c r="P49">
        <f>0.5*P37</f>
        <v>1.7210000000000001</v>
      </c>
      <c r="Q49">
        <f>0.5*Q37</f>
        <v>1.7210000000000001</v>
      </c>
      <c r="R49">
        <f>0.5*R37</f>
        <v>1.7210000000000001</v>
      </c>
    </row>
    <row r="50" spans="6:18">
      <c r="F50" t="s">
        <v>17</v>
      </c>
      <c r="G50" s="1">
        <f>+G49/G37</f>
        <v>0.4574036511156187</v>
      </c>
    </row>
    <row r="51" spans="6:18">
      <c r="F51" t="s">
        <v>13</v>
      </c>
      <c r="G51" s="1">
        <f>0.785*POWER(G49,2)</f>
        <v>0.63867914000000003</v>
      </c>
      <c r="I51" s="1">
        <f>0.785*POWER(I49,2)</f>
        <v>1.1153782400000001</v>
      </c>
      <c r="K51" s="1">
        <f>0.785*POWER(K49,2)</f>
        <v>1.1153782400000001</v>
      </c>
      <c r="M51" s="1">
        <f>0.785*POWER(M49,2)</f>
        <v>1.1153782400000001</v>
      </c>
    </row>
    <row r="52" spans="6:18">
      <c r="G52" s="1">
        <f>2*G51</f>
        <v>1.2773582800000001</v>
      </c>
    </row>
    <row r="53" spans="6:18">
      <c r="F53" t="s">
        <v>14</v>
      </c>
    </row>
    <row r="54" spans="6:18">
      <c r="F54" t="s">
        <v>18</v>
      </c>
    </row>
    <row r="57" spans="6:18">
      <c r="F57" s="3" t="s">
        <v>21</v>
      </c>
      <c r="G57">
        <v>29.3</v>
      </c>
      <c r="I57">
        <v>55.86</v>
      </c>
      <c r="K57">
        <v>55.86</v>
      </c>
      <c r="M57">
        <v>55.86</v>
      </c>
      <c r="O57">
        <v>60</v>
      </c>
      <c r="P57">
        <v>60</v>
      </c>
      <c r="Q57">
        <v>60</v>
      </c>
      <c r="R57" t="s">
        <v>26</v>
      </c>
    </row>
    <row r="58" spans="6:18">
      <c r="F58" t="s">
        <v>22</v>
      </c>
    </row>
    <row r="59" spans="6:18">
      <c r="F59" t="s">
        <v>23</v>
      </c>
    </row>
    <row r="63" spans="6:18">
      <c r="F63" t="s">
        <v>29</v>
      </c>
    </row>
    <row r="64" spans="6:18">
      <c r="F64" t="s">
        <v>30</v>
      </c>
      <c r="G64">
        <v>2</v>
      </c>
    </row>
    <row r="65" spans="6:7">
      <c r="F65" t="s">
        <v>31</v>
      </c>
      <c r="G65">
        <v>2</v>
      </c>
    </row>
    <row r="66" spans="6:7">
      <c r="F66" t="s">
        <v>28</v>
      </c>
      <c r="G66">
        <v>4</v>
      </c>
    </row>
  </sheetData>
  <phoneticPr fontId="0" type="noConversion"/>
  <pageMargins left="0.75" right="0.75" top="1.25" bottom="1" header="0.5" footer="0.5"/>
  <pageSetup orientation="landscape" horizontalDpi="300" verticalDpi="300" copies="0" r:id="rId1"/>
  <headerFooter alignWithMargins="0">
    <oddHeader>&amp;LDEOLALKAR  CONSULTANTS</oddHeader>
    <oddFooter>Page 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3</vt:i4>
      </vt:variant>
      <vt:variant>
        <vt:lpstr>Charts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Sheet1</vt:lpstr>
      <vt:lpstr>Sheet2</vt:lpstr>
      <vt:lpstr>Sheet3</vt:lpstr>
      <vt:lpstr>Chart1</vt:lpstr>
      <vt:lpstr>Sheet1!Print_Area</vt:lpstr>
    </vt:vector>
  </TitlesOfParts>
  <Company>deolalkar consultants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deolalkr</dc:creator>
  <cp:lastModifiedBy>Naresh</cp:lastModifiedBy>
  <cp:lastPrinted>2007-11-14T12:20:16Z</cp:lastPrinted>
  <dcterms:created xsi:type="dcterms:W3CDTF">2002-06-11T01:07:47Z</dcterms:created>
  <dcterms:modified xsi:type="dcterms:W3CDTF">2021-04-16T19:51:40Z</dcterms:modified>
</cp:coreProperties>
</file>